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445" tabRatio="792" activeTab="5"/>
  </bookViews>
  <sheets>
    <sheet name="2012年2月" sheetId="1" r:id="rId1"/>
    <sheet name="03月" sheetId="2" r:id="rId2"/>
    <sheet name="04月" sheetId="3" r:id="rId3"/>
    <sheet name="05月" sheetId="4" r:id="rId4"/>
    <sheet name="06月" sheetId="5" r:id="rId5"/>
    <sheet name="07月" sheetId="6" r:id="rId6"/>
    <sheet name="08月" sheetId="7" r:id="rId7"/>
  </sheets>
  <externalReferences>
    <externalReference r:id="rId10"/>
    <externalReference r:id="rId11"/>
  </externalReferences>
  <definedNames/>
  <calcPr fullCalcOnLoad="1"/>
</workbook>
</file>

<file path=xl/comments2.xml><?xml version="1.0" encoding="utf-8"?>
<comments xmlns="http://schemas.openxmlformats.org/spreadsheetml/2006/main">
  <authors>
    <author>雨林木风</author>
  </authors>
  <commentList>
    <comment ref="K6" authorId="0">
      <text>
        <r>
          <rPr>
            <b/>
            <sz val="9"/>
            <rFont val="宋体"/>
            <family val="0"/>
          </rPr>
          <t>分两个月发.3月、4月分别发3500元。</t>
        </r>
        <r>
          <rPr>
            <sz val="9"/>
            <rFont val="宋体"/>
            <family val="0"/>
          </rPr>
          <t xml:space="preserve">
</t>
        </r>
      </text>
    </comment>
    <comment ref="K9" authorId="0">
      <text>
        <r>
          <rPr>
            <sz val="9"/>
            <rFont val="宋体"/>
            <family val="0"/>
          </rPr>
          <t>分两个月发。3月、4月分别发2500元。</t>
        </r>
      </text>
    </comment>
    <comment ref="K66" authorId="0">
      <text>
        <r>
          <rPr>
            <b/>
            <sz val="9"/>
            <rFont val="宋体"/>
            <family val="0"/>
          </rPr>
          <t>分三个月发，</t>
        </r>
        <r>
          <rPr>
            <sz val="9"/>
            <rFont val="宋体"/>
            <family val="0"/>
          </rPr>
          <t>3月发4000元。4月、5月分别发3000元。
，</t>
        </r>
      </text>
    </comment>
  </commentList>
</comments>
</file>

<file path=xl/comments3.xml><?xml version="1.0" encoding="utf-8"?>
<comments xmlns="http://schemas.openxmlformats.org/spreadsheetml/2006/main">
  <authors>
    <author>雨林木风</author>
  </authors>
  <commentList>
    <comment ref="K6" authorId="0">
      <text>
        <r>
          <rPr>
            <b/>
            <sz val="9"/>
            <rFont val="宋体"/>
            <family val="0"/>
          </rPr>
          <t>4月发3500元。发放结束。</t>
        </r>
        <r>
          <rPr>
            <sz val="9"/>
            <rFont val="宋体"/>
            <family val="0"/>
          </rPr>
          <t xml:space="preserve">
</t>
        </r>
      </text>
    </comment>
    <comment ref="K9" authorId="0">
      <text>
        <r>
          <rPr>
            <b/>
            <sz val="9"/>
            <rFont val="宋体"/>
            <family val="0"/>
          </rPr>
          <t>4月发2500元，发放结束。</t>
        </r>
        <r>
          <rPr>
            <sz val="9"/>
            <rFont val="宋体"/>
            <family val="0"/>
          </rPr>
          <t xml:space="preserve">
</t>
        </r>
      </text>
    </comment>
    <comment ref="K66" authorId="0">
      <text>
        <r>
          <rPr>
            <b/>
            <sz val="9"/>
            <rFont val="宋体"/>
            <family val="0"/>
          </rPr>
          <t>4月发3000元,5月发3000元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雨林木风</author>
  </authors>
  <commentList>
    <comment ref="K66" authorId="0">
      <text>
        <r>
          <rPr>
            <b/>
            <sz val="9"/>
            <rFont val="宋体"/>
            <family val="0"/>
          </rPr>
          <t xml:space="preserve">5月发放3000，发放结束。
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雨林木风</author>
  </authors>
  <commentList>
    <comment ref="I62" authorId="0">
      <text>
        <r>
          <rPr>
            <b/>
            <sz val="9"/>
            <rFont val="宋体"/>
            <family val="0"/>
          </rPr>
          <t>分两个月发放。其中7月发1290元，8月发1300元。</t>
        </r>
        <r>
          <rPr>
            <sz val="9"/>
            <rFont val="宋体"/>
            <family val="0"/>
          </rPr>
          <t xml:space="preserve">
</t>
        </r>
      </text>
    </comment>
    <comment ref="D66" authorId="0">
      <text>
        <r>
          <rPr>
            <b/>
            <sz val="9"/>
            <rFont val="宋体"/>
            <family val="0"/>
          </rPr>
          <t>本人要求7月8月发2000</t>
        </r>
        <r>
          <rPr>
            <sz val="9"/>
            <rFont val="宋体"/>
            <family val="0"/>
          </rPr>
          <t xml:space="preserve">
</t>
        </r>
      </text>
    </comment>
    <comment ref="D81" authorId="0">
      <text>
        <r>
          <rPr>
            <b/>
            <sz val="9"/>
            <rFont val="宋体"/>
            <family val="0"/>
          </rPr>
          <t>7、8月发2000</t>
        </r>
        <r>
          <rPr>
            <sz val="9"/>
            <rFont val="宋体"/>
            <family val="0"/>
          </rPr>
          <t xml:space="preserve">
</t>
        </r>
      </text>
    </comment>
    <comment ref="D83" authorId="0">
      <text>
        <r>
          <rPr>
            <b/>
            <sz val="9"/>
            <rFont val="宋体"/>
            <family val="0"/>
          </rPr>
          <t>7月8月各发3000</t>
        </r>
      </text>
    </comment>
    <comment ref="D101" authorId="0">
      <text>
        <r>
          <rPr>
            <b/>
            <sz val="9"/>
            <rFont val="宋体"/>
            <family val="0"/>
          </rPr>
          <t>剩下的均分发</t>
        </r>
      </text>
    </comment>
  </commentList>
</comments>
</file>

<file path=xl/comments7.xml><?xml version="1.0" encoding="utf-8"?>
<comments xmlns="http://schemas.openxmlformats.org/spreadsheetml/2006/main">
  <authors>
    <author>雨林木风</author>
  </authors>
  <commentList>
    <comment ref="J62" authorId="0">
      <text>
        <r>
          <rPr>
            <b/>
            <sz val="9"/>
            <rFont val="宋体"/>
            <family val="0"/>
          </rPr>
          <t>发放结束</t>
        </r>
        <r>
          <rPr>
            <sz val="9"/>
            <rFont val="宋体"/>
            <family val="0"/>
          </rPr>
          <t xml:space="preserve">
</t>
        </r>
      </text>
    </comment>
    <comment ref="D66" authorId="0">
      <text>
        <r>
          <rPr>
            <b/>
            <sz val="9"/>
            <rFont val="宋体"/>
            <family val="0"/>
          </rPr>
          <t>本人要求7月8月发2000</t>
        </r>
        <r>
          <rPr>
            <sz val="9"/>
            <rFont val="宋体"/>
            <family val="0"/>
          </rPr>
          <t xml:space="preserve">
</t>
        </r>
      </text>
    </comment>
    <comment ref="D81" authorId="0">
      <text>
        <r>
          <rPr>
            <b/>
            <sz val="9"/>
            <rFont val="宋体"/>
            <family val="0"/>
          </rPr>
          <t>7、8月发2000</t>
        </r>
        <r>
          <rPr>
            <sz val="9"/>
            <rFont val="宋体"/>
            <family val="0"/>
          </rPr>
          <t xml:space="preserve">
</t>
        </r>
      </text>
    </comment>
    <comment ref="D83" authorId="0">
      <text>
        <r>
          <rPr>
            <b/>
            <sz val="9"/>
            <rFont val="宋体"/>
            <family val="0"/>
          </rPr>
          <t>7月8月各发3000</t>
        </r>
      </text>
    </comment>
  </commentList>
</comments>
</file>

<file path=xl/sharedStrings.xml><?xml version="1.0" encoding="utf-8"?>
<sst xmlns="http://schemas.openxmlformats.org/spreadsheetml/2006/main" count="1526" uniqueCount="325">
  <si>
    <t>2012年2月份</t>
  </si>
  <si>
    <t>马晓茗</t>
  </si>
  <si>
    <t>吴顺辉</t>
  </si>
  <si>
    <t>王玉琳</t>
  </si>
  <si>
    <t>魏剑波</t>
  </si>
  <si>
    <t>张应强</t>
  </si>
  <si>
    <t>罗天莹</t>
  </si>
  <si>
    <t>杨正喜</t>
  </si>
  <si>
    <t>卓彩琴</t>
  </si>
  <si>
    <t>吴洁珍</t>
  </si>
  <si>
    <t>欧阳晓东</t>
  </si>
  <si>
    <t>张兴杰</t>
  </si>
  <si>
    <t>游艳玲</t>
  </si>
  <si>
    <t>钟建英</t>
  </si>
  <si>
    <t>贾海薇</t>
  </si>
  <si>
    <t>史传林</t>
  </si>
  <si>
    <t>苏巧平</t>
  </si>
  <si>
    <t>向安强</t>
  </si>
  <si>
    <t>巩玉涛</t>
  </si>
  <si>
    <t>区晶莹</t>
  </si>
  <si>
    <t>邹静琴</t>
  </si>
  <si>
    <t>成景丽</t>
  </si>
  <si>
    <t>杨博睿</t>
  </si>
  <si>
    <t>肖小霞</t>
  </si>
  <si>
    <t>武玉坤</t>
  </si>
  <si>
    <t>唐晓容</t>
  </si>
  <si>
    <t>宋丽娟</t>
  </si>
  <si>
    <t>程启军</t>
  </si>
  <si>
    <t>方静之</t>
  </si>
  <si>
    <t>黄剑飞</t>
  </si>
  <si>
    <t>朱汉平</t>
  </si>
  <si>
    <t>曾小龙</t>
  </si>
  <si>
    <t>雷丽珍</t>
  </si>
  <si>
    <t>曾桂香</t>
  </si>
  <si>
    <t>袁中友</t>
  </si>
  <si>
    <t>杜继丰</t>
  </si>
  <si>
    <t>付丽云</t>
  </si>
  <si>
    <t>高明明</t>
  </si>
  <si>
    <t>吕惠琴</t>
  </si>
  <si>
    <t>王宇丰</t>
  </si>
  <si>
    <t>望晓东</t>
  </si>
  <si>
    <t>张志华</t>
  </si>
  <si>
    <t>周丽明</t>
  </si>
  <si>
    <t>石玲玲</t>
  </si>
  <si>
    <t>孔繁玲</t>
  </si>
  <si>
    <t>李溱</t>
  </si>
  <si>
    <t>高艳梅</t>
  </si>
  <si>
    <t>张效军</t>
  </si>
  <si>
    <t>高青莲</t>
  </si>
  <si>
    <t>张开云</t>
  </si>
  <si>
    <t>马步广</t>
  </si>
  <si>
    <t>刘海英</t>
  </si>
  <si>
    <t>李倩</t>
  </si>
  <si>
    <t>王仲平</t>
  </si>
  <si>
    <t>叶涯剑</t>
  </si>
  <si>
    <t>黎正忠</t>
  </si>
  <si>
    <t>林诚彦</t>
  </si>
  <si>
    <t>朱生伟</t>
  </si>
  <si>
    <t>赵国洪</t>
  </si>
  <si>
    <t>胡武贤</t>
  </si>
  <si>
    <t>杨亚丽</t>
  </si>
  <si>
    <t>马林芳</t>
  </si>
  <si>
    <t>王建平</t>
  </si>
  <si>
    <t>汤惠君</t>
  </si>
  <si>
    <t>喻啸</t>
  </si>
  <si>
    <t>张沁洁</t>
  </si>
  <si>
    <t>姜国兵</t>
  </si>
  <si>
    <t>欧阳孔仁</t>
  </si>
  <si>
    <t>李锦顺</t>
  </si>
  <si>
    <t>王静</t>
  </si>
  <si>
    <t>王红梅</t>
  </si>
  <si>
    <t>陈玉生</t>
  </si>
  <si>
    <t>唐良凤</t>
  </si>
  <si>
    <t>李艳丽</t>
  </si>
  <si>
    <t>李颖奕</t>
  </si>
  <si>
    <t>曾永辉</t>
  </si>
  <si>
    <t>张玉</t>
  </si>
  <si>
    <t>廖杨</t>
  </si>
  <si>
    <t>周广川</t>
  </si>
  <si>
    <t>刘娟</t>
  </si>
  <si>
    <t>张秋燕</t>
  </si>
  <si>
    <t>林纯颖</t>
  </si>
  <si>
    <t>陈锐钊</t>
  </si>
  <si>
    <t>刘小玲</t>
  </si>
  <si>
    <t>12年预发 12.02-13.01</t>
  </si>
  <si>
    <t>30000070</t>
  </si>
  <si>
    <t>30000547</t>
  </si>
  <si>
    <t>30000610</t>
  </si>
  <si>
    <t>30000615</t>
  </si>
  <si>
    <t>30000616</t>
  </si>
  <si>
    <t>30001546</t>
  </si>
  <si>
    <t>30001553</t>
  </si>
  <si>
    <t>30001558</t>
  </si>
  <si>
    <t>30001560</t>
  </si>
  <si>
    <t>30001561</t>
  </si>
  <si>
    <t>30001569</t>
  </si>
  <si>
    <t>30001576</t>
  </si>
  <si>
    <t>30001579</t>
  </si>
  <si>
    <t>30001580</t>
  </si>
  <si>
    <t>30001583</t>
  </si>
  <si>
    <t>30001584</t>
  </si>
  <si>
    <t>30001585</t>
  </si>
  <si>
    <t>30001586</t>
  </si>
  <si>
    <t>30001590</t>
  </si>
  <si>
    <t>30001595</t>
  </si>
  <si>
    <t>30001596</t>
  </si>
  <si>
    <t>30001612</t>
  </si>
  <si>
    <t>30001621</t>
  </si>
  <si>
    <t>30001630</t>
  </si>
  <si>
    <t>30001633</t>
  </si>
  <si>
    <t>30001750</t>
  </si>
  <si>
    <t>30002223</t>
  </si>
  <si>
    <t>30002225</t>
  </si>
  <si>
    <t>30002226</t>
  </si>
  <si>
    <t>30002229</t>
  </si>
  <si>
    <t>30002231</t>
  </si>
  <si>
    <t>30002245</t>
  </si>
  <si>
    <t>30002247</t>
  </si>
  <si>
    <t>30002248</t>
  </si>
  <si>
    <t>30002249</t>
  </si>
  <si>
    <t>30002252</t>
  </si>
  <si>
    <t>30002331</t>
  </si>
  <si>
    <t>30002392</t>
  </si>
  <si>
    <t>30002393</t>
  </si>
  <si>
    <t>30002395</t>
  </si>
  <si>
    <t>30002543</t>
  </si>
  <si>
    <t>30002544</t>
  </si>
  <si>
    <t>30002545</t>
  </si>
  <si>
    <t>30002547</t>
  </si>
  <si>
    <t>30002548</t>
  </si>
  <si>
    <t>30002549</t>
  </si>
  <si>
    <t>30002550</t>
  </si>
  <si>
    <t>30002551</t>
  </si>
  <si>
    <t>30002552</t>
  </si>
  <si>
    <t>30002553</t>
  </si>
  <si>
    <t>30002780</t>
  </si>
  <si>
    <t>30002851</t>
  </si>
  <si>
    <t>30002854</t>
  </si>
  <si>
    <t>30002881</t>
  </si>
  <si>
    <t>30002882</t>
  </si>
  <si>
    <t>30002884</t>
  </si>
  <si>
    <t>30002885</t>
  </si>
  <si>
    <t>30002886</t>
  </si>
  <si>
    <t>30002887</t>
  </si>
  <si>
    <t>30002888</t>
  </si>
  <si>
    <t>30002889</t>
  </si>
  <si>
    <t>30002890</t>
  </si>
  <si>
    <t>30002891</t>
  </si>
  <si>
    <t>30002892</t>
  </si>
  <si>
    <t>30002893</t>
  </si>
  <si>
    <t>30002894</t>
  </si>
  <si>
    <t>30002895</t>
  </si>
  <si>
    <t>30003005</t>
  </si>
  <si>
    <t>30003009</t>
  </si>
  <si>
    <t>30003068</t>
  </si>
  <si>
    <t>30003069</t>
  </si>
  <si>
    <t>30003105</t>
  </si>
  <si>
    <t>30003113</t>
  </si>
  <si>
    <t>30003127</t>
  </si>
  <si>
    <t>30003128</t>
  </si>
  <si>
    <t>30003147</t>
  </si>
  <si>
    <t>30003162</t>
  </si>
  <si>
    <t>30003173</t>
  </si>
  <si>
    <t>30003265</t>
  </si>
  <si>
    <t>30003266</t>
  </si>
  <si>
    <t>30003294</t>
  </si>
  <si>
    <t>30003297</t>
  </si>
  <si>
    <t>30003302</t>
  </si>
  <si>
    <t>30003316</t>
  </si>
  <si>
    <t>30003322</t>
  </si>
  <si>
    <t>30003327</t>
  </si>
  <si>
    <t>30003331</t>
  </si>
  <si>
    <t>30003349</t>
  </si>
  <si>
    <t>30003390</t>
  </si>
  <si>
    <t>30003416</t>
  </si>
  <si>
    <t>30003419</t>
  </si>
  <si>
    <t>30003449</t>
  </si>
  <si>
    <t>30003489</t>
  </si>
  <si>
    <t>33003450</t>
  </si>
  <si>
    <t>33003498</t>
  </si>
  <si>
    <t>工号</t>
  </si>
  <si>
    <t>公共事业管理系</t>
  </si>
  <si>
    <t>社工系</t>
  </si>
  <si>
    <t>公管学院奖酬金月发一览表</t>
  </si>
  <si>
    <t>序号</t>
  </si>
  <si>
    <t>所属部门</t>
  </si>
  <si>
    <t>姓名</t>
  </si>
  <si>
    <t>2010学期
应发酬金</t>
  </si>
  <si>
    <t>发放前结余（至2012.01.31）</t>
  </si>
  <si>
    <t>发放2010年结余部分</t>
  </si>
  <si>
    <t>发放后结余（至2012.02.29）</t>
  </si>
  <si>
    <t>其他</t>
  </si>
  <si>
    <t>本月合计发放</t>
  </si>
  <si>
    <t>行政人员</t>
  </si>
  <si>
    <t>张晖</t>
  </si>
  <si>
    <t>胡卫</t>
  </si>
  <si>
    <t>曲霞</t>
  </si>
  <si>
    <t>吴法</t>
  </si>
  <si>
    <t>张程</t>
  </si>
  <si>
    <t>刘辉</t>
  </si>
  <si>
    <t>劳保系</t>
  </si>
  <si>
    <t>钟莹</t>
  </si>
  <si>
    <t>社会学系</t>
  </si>
  <si>
    <t>杨慧</t>
  </si>
  <si>
    <t>土管系</t>
  </si>
  <si>
    <t>游珍</t>
  </si>
  <si>
    <t>王枫</t>
  </si>
  <si>
    <t>行管系</t>
  </si>
  <si>
    <t>潘军</t>
  </si>
  <si>
    <t>唐斌</t>
  </si>
  <si>
    <t>何煜</t>
  </si>
  <si>
    <t>合     计</t>
  </si>
  <si>
    <r>
      <t>注：本月合计发放</t>
    </r>
    <r>
      <rPr>
        <sz val="20"/>
        <color indexed="12"/>
        <rFont val="宋体"/>
        <family val="0"/>
      </rPr>
      <t>=</t>
    </r>
    <r>
      <rPr>
        <sz val="16"/>
        <color indexed="12"/>
        <rFont val="宋体"/>
        <family val="0"/>
      </rPr>
      <t>发放2010结余+预发+其他</t>
    </r>
    <r>
      <rPr>
        <sz val="20"/>
        <color indexed="12"/>
        <rFont val="宋体"/>
        <family val="0"/>
      </rPr>
      <t>=</t>
    </r>
    <r>
      <rPr>
        <sz val="16"/>
        <color indexed="12"/>
        <rFont val="宋体"/>
        <family val="0"/>
      </rPr>
      <t>工资条上的“校院津贴”</t>
    </r>
  </si>
  <si>
    <t>2012年3月份</t>
  </si>
  <si>
    <t>发放前结余（至2012.02.29）</t>
  </si>
  <si>
    <t>发放2010年
结余部分</t>
  </si>
  <si>
    <t>发放后结余（至2012.03.31）</t>
  </si>
  <si>
    <t>09年获奖论文</t>
  </si>
  <si>
    <t>10年获奖论文</t>
  </si>
  <si>
    <t>抵扣金额</t>
  </si>
  <si>
    <t>2011下半年自考课酬</t>
  </si>
  <si>
    <t>2012公务员考试酬金</t>
  </si>
  <si>
    <t>2011专利资格考试酬金</t>
  </si>
  <si>
    <t>2011结构师
考试酬金</t>
  </si>
  <si>
    <t>2011建造师
考试酬金</t>
  </si>
  <si>
    <t>应发奖励金</t>
  </si>
  <si>
    <t xml:space="preserve">
当月实发
</t>
  </si>
  <si>
    <t>合   计</t>
  </si>
  <si>
    <t>2012年4月份</t>
  </si>
  <si>
    <t>发放前结余（至2012.03.31）</t>
  </si>
  <si>
    <t>发放后结余（至2012.04.30）</t>
  </si>
  <si>
    <t>2-4月
补贴</t>
  </si>
  <si>
    <t>2011校装备先进个人</t>
  </si>
  <si>
    <t>2012年硕士考试</t>
  </si>
  <si>
    <t>本院硕士命题阅卷校拨</t>
  </si>
  <si>
    <t>月发放
12.3-12.5</t>
  </si>
  <si>
    <t>张  晖</t>
  </si>
  <si>
    <t>成景丽</t>
  </si>
  <si>
    <t>胡  卫</t>
  </si>
  <si>
    <t>曲  霞</t>
  </si>
  <si>
    <t>喻  啸</t>
  </si>
  <si>
    <t>吴  法</t>
  </si>
  <si>
    <t>张  程</t>
  </si>
  <si>
    <t>刘  辉</t>
  </si>
  <si>
    <t>刘  娟</t>
  </si>
  <si>
    <t>李  倩</t>
  </si>
  <si>
    <t>钟  莹</t>
  </si>
  <si>
    <t>杨  慧</t>
  </si>
  <si>
    <t>李  溱</t>
  </si>
  <si>
    <t>廖  杨</t>
  </si>
  <si>
    <t>游  珍</t>
  </si>
  <si>
    <t>王  枫</t>
  </si>
  <si>
    <t>潘  军</t>
  </si>
  <si>
    <t>唐  斌</t>
  </si>
  <si>
    <t>何  煜</t>
  </si>
  <si>
    <t>2012年5月份</t>
  </si>
  <si>
    <t>发放前结余（至2012.04.30）</t>
  </si>
  <si>
    <t>发放后结余（至2012.05.31）</t>
  </si>
  <si>
    <t>2011年治安先进个人</t>
  </si>
  <si>
    <t>2012自考论文答辩费</t>
  </si>
  <si>
    <t>2011成年外语考试</t>
  </si>
  <si>
    <t>30001369</t>
  </si>
  <si>
    <t>韩云金</t>
  </si>
  <si>
    <t>公管学院奖酬金月发一览表</t>
  </si>
  <si>
    <t>2012年6月份</t>
  </si>
  <si>
    <t>序号</t>
  </si>
  <si>
    <t>工号</t>
  </si>
  <si>
    <t>所属部门</t>
  </si>
  <si>
    <t>姓名</t>
  </si>
  <si>
    <t>2011应发
总额</t>
  </si>
  <si>
    <t>补06-10年双语工作量</t>
  </si>
  <si>
    <t>实验教学
先进集体</t>
  </si>
  <si>
    <t>2010年教学项目获奖奖金</t>
  </si>
  <si>
    <t>2010年酬金、
福利结转</t>
  </si>
  <si>
    <t>课题经费
垫付扣回</t>
  </si>
  <si>
    <t>珠海旅游扣费</t>
  </si>
  <si>
    <t>三八节外出
活动扣费</t>
  </si>
  <si>
    <t>电话补贴返扣</t>
  </si>
  <si>
    <t>已预发金额
（从2011年11月至2012年1月）</t>
  </si>
  <si>
    <t>现结余（至2012.6.12）</t>
  </si>
  <si>
    <t>发放2011年
结余部分</t>
  </si>
  <si>
    <t>发放后结余（至2012.06.30）</t>
  </si>
  <si>
    <t>本月
合计发放</t>
  </si>
  <si>
    <t>公管系</t>
  </si>
  <si>
    <t>30001558</t>
  </si>
  <si>
    <t>吴法</t>
  </si>
  <si>
    <t>张程</t>
  </si>
  <si>
    <t>刘辉</t>
  </si>
  <si>
    <t>劳保系</t>
  </si>
  <si>
    <t>社工系</t>
  </si>
  <si>
    <t>钟莹</t>
  </si>
  <si>
    <t>社会学系</t>
  </si>
  <si>
    <t>杨慧</t>
  </si>
  <si>
    <t>土管系</t>
  </si>
  <si>
    <t>游珍</t>
  </si>
  <si>
    <t>王枫</t>
  </si>
  <si>
    <t>刘小玲</t>
  </si>
  <si>
    <t>行管系</t>
  </si>
  <si>
    <t>潘军</t>
  </si>
  <si>
    <t>唐斌</t>
  </si>
  <si>
    <t>何煜</t>
  </si>
  <si>
    <t>行政人员</t>
  </si>
  <si>
    <t>张晖</t>
  </si>
  <si>
    <t>胡卫</t>
  </si>
  <si>
    <t>曲霞</t>
  </si>
  <si>
    <t>合   计</t>
  </si>
  <si>
    <t>2012年7月份</t>
  </si>
  <si>
    <t>发放后结余（至2012.06.30）</t>
  </si>
  <si>
    <t>发放2011年
结余部分</t>
  </si>
  <si>
    <t>发放后结余（至2012.07.30）</t>
  </si>
  <si>
    <t>硕士培养津贴</t>
  </si>
  <si>
    <t>5-7月
补贴</t>
  </si>
  <si>
    <t>本月
合计发放</t>
  </si>
  <si>
    <t>应发</t>
  </si>
  <si>
    <t>实发</t>
  </si>
  <si>
    <t>公管系</t>
  </si>
  <si>
    <t>30001558</t>
  </si>
  <si>
    <t>2012年8月份</t>
  </si>
  <si>
    <t>发放后结余（至2012.07.30）</t>
  </si>
  <si>
    <t>发放后结余（至2012.08.30）</t>
  </si>
  <si>
    <t>12年预发 12.02-13.01</t>
  </si>
  <si>
    <t>硕士培养津贴</t>
  </si>
  <si>
    <t>应发</t>
  </si>
  <si>
    <t>实发</t>
  </si>
  <si>
    <t>韩云金</t>
  </si>
</sst>
</file>

<file path=xl/styles.xml><?xml version="1.0" encoding="utf-8"?>
<styleSheet xmlns="http://schemas.openxmlformats.org/spreadsheetml/2006/main">
  <numFmts count="4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.00_);[Red]\(#,##0.00\)"/>
    <numFmt numFmtId="186" formatCode="#,##0.0_ "/>
    <numFmt numFmtId="187" formatCode="0.0_);[Red]\(0.0\)"/>
    <numFmt numFmtId="188" formatCode="0.00_);[Red]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#,##0_ "/>
    <numFmt numFmtId="195" formatCode="0_);[Red]\(0\)"/>
    <numFmt numFmtId="196" formatCode="0.0_ "/>
    <numFmt numFmtId="197" formatCode="#,##0.00;[Red]#,##0.00"/>
    <numFmt numFmtId="198" formatCode="#,##0.000_ "/>
    <numFmt numFmtId="199" formatCode="0_ "/>
    <numFmt numFmtId="200" formatCode="0.00;[Red]0.00"/>
    <numFmt numFmtId="201" formatCode="mmm/yyyy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￥&quot;#,##0.00_);[Red]\(&quot;￥&quot;#,##0.00\)"/>
  </numFmts>
  <fonts count="48">
    <font>
      <sz val="12"/>
      <name val="宋体"/>
      <family val="0"/>
    </font>
    <font>
      <sz val="9"/>
      <name val="宋体"/>
      <family val="0"/>
    </font>
    <font>
      <sz val="9"/>
      <color indexed="18"/>
      <name val="黑体"/>
      <family val="0"/>
    </font>
    <font>
      <sz val="10"/>
      <name val="宋体"/>
      <family val="0"/>
    </font>
    <font>
      <sz val="9"/>
      <color indexed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8"/>
      <color indexed="60"/>
      <name val="黑体"/>
      <family val="0"/>
    </font>
    <font>
      <sz val="10"/>
      <name val="Arial"/>
      <family val="2"/>
    </font>
    <font>
      <sz val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9"/>
      <name val="黑体"/>
      <family val="0"/>
    </font>
    <font>
      <sz val="16"/>
      <color indexed="48"/>
      <name val="黑体"/>
      <family val="0"/>
    </font>
    <font>
      <sz val="8"/>
      <color indexed="18"/>
      <name val="黑体"/>
      <family val="0"/>
    </font>
    <font>
      <sz val="10"/>
      <color indexed="12"/>
      <name val="宋体"/>
      <family val="0"/>
    </font>
    <font>
      <sz val="16"/>
      <color indexed="12"/>
      <name val="宋体"/>
      <family val="0"/>
    </font>
    <font>
      <sz val="20"/>
      <color indexed="12"/>
      <name val="宋体"/>
      <family val="0"/>
    </font>
    <font>
      <sz val="9"/>
      <color indexed="12"/>
      <name val="宋体"/>
      <family val="0"/>
    </font>
    <font>
      <b/>
      <sz val="9"/>
      <name val="宋体"/>
      <family val="0"/>
    </font>
    <font>
      <sz val="9"/>
      <color indexed="48"/>
      <name val="黑体"/>
      <family val="0"/>
    </font>
    <font>
      <sz val="10"/>
      <color indexed="18"/>
      <name val="宋体"/>
      <family val="0"/>
    </font>
    <font>
      <b/>
      <sz val="10"/>
      <color indexed="18"/>
      <name val="黑体"/>
      <family val="0"/>
    </font>
    <font>
      <b/>
      <sz val="10"/>
      <color indexed="18"/>
      <name val="宋体"/>
      <family val="0"/>
    </font>
    <font>
      <b/>
      <sz val="11"/>
      <color indexed="18"/>
      <name val="黑体"/>
      <family val="0"/>
    </font>
    <font>
      <sz val="11"/>
      <color indexed="12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2"/>
      <color indexed="18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 style="thin"/>
      <top style="double">
        <color indexed="12"/>
      </top>
      <bottom style="double">
        <color indexed="12"/>
      </bottom>
    </border>
    <border>
      <left style="thin"/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 style="thin"/>
      <right style="thin"/>
      <top style="double">
        <color indexed="12"/>
      </top>
      <bottom style="double">
        <color indexed="12"/>
      </bottom>
    </border>
    <border>
      <left style="thin"/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thin"/>
      <top style="double">
        <color indexed="12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>
        <color indexed="12"/>
      </left>
      <right style="double">
        <color indexed="12"/>
      </right>
      <top style="double">
        <color indexed="12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>
        <color indexed="12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>
        <color indexed="12"/>
      </left>
      <right style="double">
        <color indexed="12"/>
      </right>
      <top style="thin"/>
      <bottom style="thin"/>
    </border>
    <border>
      <left style="double">
        <color indexed="12"/>
      </left>
      <right style="double">
        <color indexed="12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double">
        <color indexed="12"/>
      </right>
      <top style="thin">
        <color indexed="8"/>
      </top>
      <bottom style="thin"/>
    </border>
    <border>
      <left style="thin"/>
      <right style="double">
        <color indexed="12"/>
      </right>
      <top style="thin">
        <color indexed="8"/>
      </top>
      <bottom>
        <color indexed="63"/>
      </bottom>
    </border>
    <border>
      <left style="double">
        <color indexed="12"/>
      </left>
      <right style="double">
        <color indexed="12"/>
      </right>
      <top style="thin"/>
      <bottom style="double">
        <color indexed="12"/>
      </bottom>
    </border>
    <border>
      <left>
        <color indexed="63"/>
      </left>
      <right style="thin"/>
      <top style="thin"/>
      <bottom style="double">
        <color indexed="12"/>
      </bottom>
    </border>
    <border>
      <left style="thin"/>
      <right style="thin"/>
      <top style="thin"/>
      <bottom style="double">
        <color indexed="12"/>
      </bottom>
    </border>
    <border>
      <left style="thin"/>
      <right>
        <color indexed="63"/>
      </right>
      <top style="thin"/>
      <bottom style="double">
        <color indexed="12"/>
      </bottom>
    </border>
    <border>
      <left style="double">
        <color indexed="12"/>
      </left>
      <right style="double">
        <color indexed="12"/>
      </right>
      <top style="thin"/>
      <bottom>
        <color indexed="63"/>
      </bottom>
    </border>
    <border>
      <left style="medium"/>
      <right>
        <color indexed="63"/>
      </right>
      <top style="double">
        <color indexed="12"/>
      </top>
      <bottom style="thin"/>
    </border>
    <border>
      <left>
        <color indexed="63"/>
      </left>
      <right style="thin">
        <color indexed="8"/>
      </right>
      <top style="double">
        <color indexed="12"/>
      </top>
      <bottom style="thin"/>
    </border>
    <border>
      <left style="thin">
        <color indexed="8"/>
      </left>
      <right style="thin">
        <color indexed="8"/>
      </right>
      <top style="double">
        <color indexed="12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12"/>
      </top>
      <bottom>
        <color indexed="63"/>
      </bottom>
    </border>
    <border>
      <left>
        <color indexed="63"/>
      </left>
      <right style="thin"/>
      <top style="double">
        <color indexed="1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12"/>
      </top>
      <bottom>
        <color indexed="63"/>
      </bottom>
    </border>
    <border>
      <left style="thin"/>
      <right style="medium">
        <color indexed="8"/>
      </right>
      <top style="double">
        <color indexed="12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double">
        <color indexed="14"/>
      </bottom>
    </border>
    <border>
      <left style="thin"/>
      <right>
        <color indexed="63"/>
      </right>
      <top style="thin"/>
      <bottom style="double">
        <color indexed="14"/>
      </bottom>
    </border>
    <border>
      <left style="thin"/>
      <right style="medium"/>
      <top style="thin"/>
      <bottom style="double">
        <color indexed="14"/>
      </bottom>
    </border>
    <border>
      <left style="thin"/>
      <right>
        <color indexed="63"/>
      </right>
      <top style="thin">
        <color indexed="8"/>
      </top>
      <bottom style="thin"/>
    </border>
    <border>
      <left style="double">
        <color indexed="14"/>
      </left>
      <right style="thin"/>
      <top style="double">
        <color indexed="14"/>
      </top>
      <bottom style="double">
        <color indexed="14"/>
      </bottom>
    </border>
    <border>
      <left style="thin"/>
      <right style="thin"/>
      <top style="double">
        <color indexed="14"/>
      </top>
      <bottom>
        <color indexed="63"/>
      </bottom>
    </border>
    <border>
      <left style="thin"/>
      <right style="thin"/>
      <top style="double">
        <color indexed="14"/>
      </top>
      <bottom style="double">
        <color indexed="14"/>
      </bottom>
    </border>
    <border>
      <left>
        <color indexed="63"/>
      </left>
      <right style="thin"/>
      <top style="double">
        <color indexed="14"/>
      </top>
      <bottom style="double">
        <color indexed="14"/>
      </bottom>
    </border>
    <border>
      <left style="thin"/>
      <right>
        <color indexed="63"/>
      </right>
      <top style="double">
        <color indexed="14"/>
      </top>
      <bottom style="double">
        <color indexed="14"/>
      </bottom>
    </border>
    <border>
      <left style="thin"/>
      <right style="double">
        <color indexed="14"/>
      </right>
      <top style="double">
        <color indexed="14"/>
      </top>
      <bottom style="double">
        <color indexed="14"/>
      </bottom>
    </border>
    <border>
      <left style="thin"/>
      <right style="thin"/>
      <top style="double">
        <color indexed="14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double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thin"/>
      <top>
        <color indexed="63"/>
      </top>
      <bottom style="thin"/>
    </border>
    <border>
      <left style="thin"/>
      <right style="thin"/>
      <top style="double">
        <color indexed="12"/>
      </top>
      <bottom style="thin"/>
    </border>
    <border>
      <left style="thin"/>
      <right style="double">
        <color indexed="12"/>
      </right>
      <top style="double">
        <color indexed="12"/>
      </top>
      <bottom style="thin"/>
    </border>
    <border>
      <left style="thin"/>
      <right style="double">
        <color indexed="12"/>
      </right>
      <top>
        <color indexed="63"/>
      </top>
      <bottom style="thin"/>
    </border>
    <border>
      <left style="thin"/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thin"/>
      <top style="thin"/>
      <bottom style="double">
        <color indexed="12"/>
      </bottom>
    </border>
    <border>
      <left style="thin"/>
      <right>
        <color indexed="63"/>
      </right>
      <top style="double">
        <color indexed="1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>
        <color indexed="14"/>
      </bottom>
    </border>
    <border>
      <left style="thin"/>
      <right style="thin"/>
      <top style="thin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 style="thin"/>
      <right style="double">
        <color indexed="12"/>
      </right>
      <top style="thin"/>
      <bottom style="double">
        <color indexed="12"/>
      </bottom>
    </border>
    <border>
      <left style="double">
        <color indexed="12"/>
      </left>
      <right style="thin"/>
      <top style="double">
        <color indexed="12"/>
      </top>
      <bottom style="double">
        <color indexed="12"/>
      </bottom>
    </border>
    <border>
      <left style="thin"/>
      <right style="thin"/>
      <top style="double">
        <color indexed="12"/>
      </top>
      <bottom>
        <color indexed="63"/>
      </bottom>
    </border>
    <border>
      <left style="double">
        <color indexed="12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double">
        <color indexed="12"/>
      </right>
      <top style="thin"/>
      <bottom style="thin"/>
    </border>
    <border>
      <left style="thin"/>
      <right style="double">
        <color indexed="14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 style="double">
        <color indexed="14"/>
      </left>
      <right style="thin"/>
      <top style="thin"/>
      <bottom>
        <color indexed="63"/>
      </bottom>
    </border>
    <border>
      <left style="double">
        <color indexed="14"/>
      </left>
      <right style="double">
        <color indexed="14"/>
      </right>
      <top>
        <color indexed="63"/>
      </top>
      <bottom style="thin"/>
    </border>
    <border>
      <left style="thin"/>
      <right style="double">
        <color indexed="12"/>
      </right>
      <top style="double">
        <color indexed="12"/>
      </top>
      <bottom>
        <color indexed="63"/>
      </bottom>
    </border>
    <border>
      <left style="thin"/>
      <right style="thin"/>
      <top style="thin"/>
      <bottom style="double">
        <color indexed="18"/>
      </bottom>
    </border>
    <border>
      <left style="double">
        <color indexed="14"/>
      </left>
      <right style="double">
        <color indexed="14"/>
      </right>
      <top style="thin"/>
      <bottom style="double">
        <color indexed="12"/>
      </bottom>
    </border>
    <border>
      <left style="thin"/>
      <right style="double">
        <color indexed="14"/>
      </right>
      <top style="double">
        <color indexed="12"/>
      </top>
      <bottom style="thin"/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2"/>
      </bottom>
    </border>
    <border>
      <left style="thin"/>
      <right style="double">
        <color indexed="14"/>
      </right>
      <top>
        <color indexed="63"/>
      </top>
      <bottom style="thin"/>
    </border>
    <border>
      <left style="double">
        <color indexed="14"/>
      </left>
      <right style="double">
        <color indexed="14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2"/>
      </top>
      <bottom style="thin"/>
    </border>
    <border>
      <left>
        <color indexed="63"/>
      </left>
      <right style="double">
        <color indexed="14"/>
      </right>
      <top>
        <color indexed="63"/>
      </top>
      <bottom style="thin"/>
    </border>
    <border>
      <left>
        <color indexed="63"/>
      </left>
      <right style="double">
        <color indexed="14"/>
      </right>
      <top style="double">
        <color indexed="12"/>
      </top>
      <bottom style="thin"/>
    </border>
    <border>
      <left style="thin"/>
      <right style="double">
        <color indexed="14"/>
      </right>
      <top style="thin"/>
      <bottom style="double">
        <color indexed="12"/>
      </bottom>
    </border>
    <border>
      <left style="thin"/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 style="double">
        <color indexed="12"/>
      </left>
      <right>
        <color indexed="63"/>
      </right>
      <top style="thin"/>
      <bottom style="thin"/>
    </border>
    <border>
      <left style="thin"/>
      <right style="double">
        <color indexed="12"/>
      </right>
      <top style="thin"/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thin"/>
      <top>
        <color indexed="63"/>
      </top>
      <bottom>
        <color indexed="63"/>
      </bottom>
    </border>
    <border>
      <left style="double">
        <color indexed="12"/>
      </left>
      <right style="thin"/>
      <top>
        <color indexed="63"/>
      </top>
      <bottom style="double">
        <color indexed="12"/>
      </bottom>
    </border>
    <border>
      <left>
        <color indexed="63"/>
      </left>
      <right style="thin"/>
      <top style="double">
        <color indexed="12"/>
      </top>
      <bottom style="thin"/>
    </border>
    <border>
      <left style="thin"/>
      <right>
        <color indexed="63"/>
      </right>
      <top style="double">
        <color indexed="14"/>
      </top>
      <bottom>
        <color indexed="63"/>
      </bottom>
    </border>
    <border>
      <left>
        <color indexed="63"/>
      </left>
      <right>
        <color indexed="63"/>
      </right>
      <top style="double">
        <color indexed="14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double">
        <color indexed="14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thin"/>
    </border>
    <border>
      <left style="double">
        <color indexed="12"/>
      </left>
      <right style="thin"/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thin"/>
    </border>
    <border>
      <left style="double">
        <color indexed="12"/>
      </left>
      <right>
        <color indexed="63"/>
      </right>
      <top style="thin"/>
      <bottom style="double">
        <color indexed="12"/>
      </bottom>
    </border>
    <border>
      <left>
        <color indexed="63"/>
      </left>
      <right style="thin"/>
      <top>
        <color indexed="63"/>
      </top>
      <bottom style="double">
        <color indexed="12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6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84" fontId="3" fillId="8" borderId="10" xfId="0" applyNumberFormat="1" applyFont="1" applyFill="1" applyBorder="1" applyAlignment="1">
      <alignment vertical="center"/>
    </xf>
    <xf numFmtId="184" fontId="28" fillId="7" borderId="10" xfId="0" applyNumberFormat="1" applyFont="1" applyFill="1" applyBorder="1" applyAlignment="1">
      <alignment horizontal="right" vertical="center"/>
    </xf>
    <xf numFmtId="184" fontId="3" fillId="7" borderId="10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184" fontId="28" fillId="7" borderId="11" xfId="0" applyNumberFormat="1" applyFont="1" applyFill="1" applyBorder="1" applyAlignment="1">
      <alignment vertical="center"/>
    </xf>
    <xf numFmtId="184" fontId="3" fillId="5" borderId="11" xfId="0" applyNumberFormat="1" applyFont="1" applyFill="1" applyBorder="1" applyAlignment="1">
      <alignment vertical="center"/>
    </xf>
    <xf numFmtId="184" fontId="3" fillId="3" borderId="11" xfId="0" applyNumberFormat="1" applyFont="1" applyFill="1" applyBorder="1" applyAlignment="1">
      <alignment vertical="center"/>
    </xf>
    <xf numFmtId="184" fontId="3" fillId="22" borderId="11" xfId="0" applyNumberFormat="1" applyFont="1" applyFill="1" applyBorder="1" applyAlignment="1">
      <alignment vertical="center"/>
    </xf>
    <xf numFmtId="184" fontId="3" fillId="24" borderId="11" xfId="0" applyNumberFormat="1" applyFont="1" applyFill="1" applyBorder="1" applyAlignment="1">
      <alignment vertical="center"/>
    </xf>
    <xf numFmtId="184" fontId="3" fillId="8" borderId="1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84" fontId="3" fillId="7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184" fontId="3" fillId="5" borderId="12" xfId="0" applyNumberFormat="1" applyFont="1" applyFill="1" applyBorder="1" applyAlignment="1">
      <alignment vertical="center"/>
    </xf>
    <xf numFmtId="184" fontId="3" fillId="8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184" fontId="2" fillId="0" borderId="14" xfId="0" applyNumberFormat="1" applyFont="1" applyFill="1" applyBorder="1" applyAlignment="1">
      <alignment horizontal="center" vertical="center" wrapText="1"/>
    </xf>
    <xf numFmtId="184" fontId="2" fillId="0" borderId="17" xfId="0" applyNumberFormat="1" applyFont="1" applyFill="1" applyBorder="1" applyAlignment="1">
      <alignment horizontal="center" vertical="center" wrapText="1"/>
    </xf>
    <xf numFmtId="184" fontId="32" fillId="0" borderId="14" xfId="0" applyNumberFormat="1" applyFont="1" applyFill="1" applyBorder="1" applyAlignment="1">
      <alignment horizontal="center" vertical="center" wrapText="1"/>
    </xf>
    <xf numFmtId="184" fontId="4" fillId="0" borderId="14" xfId="0" applyNumberFormat="1" applyFont="1" applyFill="1" applyBorder="1" applyAlignment="1">
      <alignment horizontal="center" vertical="center" wrapText="1"/>
    </xf>
    <xf numFmtId="184" fontId="2" fillId="0" borderId="15" xfId="0" applyNumberFormat="1" applyFont="1" applyFill="1" applyBorder="1" applyAlignment="1">
      <alignment horizontal="center" vertical="center" wrapText="1"/>
    </xf>
    <xf numFmtId="184" fontId="2" fillId="0" borderId="18" xfId="0" applyNumberFormat="1" applyFont="1" applyFill="1" applyBorder="1" applyAlignment="1">
      <alignment horizontal="center" vertical="center" wrapText="1"/>
    </xf>
    <xf numFmtId="184" fontId="2" fillId="0" borderId="16" xfId="0" applyNumberFormat="1" applyFont="1" applyFill="1" applyBorder="1" applyAlignment="1">
      <alignment vertical="center" wrapText="1"/>
    </xf>
    <xf numFmtId="184" fontId="2" fillId="0" borderId="15" xfId="0" applyNumberFormat="1" applyFont="1" applyFill="1" applyBorder="1" applyAlignment="1">
      <alignment vertical="center" wrapText="1"/>
    </xf>
    <xf numFmtId="184" fontId="2" fillId="0" borderId="19" xfId="0" applyNumberFormat="1" applyFont="1" applyFill="1" applyBorder="1" applyAlignment="1">
      <alignment horizontal="center" vertical="center" wrapText="1"/>
    </xf>
    <xf numFmtId="184" fontId="30" fillId="0" borderId="20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3" fillId="0" borderId="22" xfId="46" applyNumberFormat="1" applyBorder="1" applyAlignment="1" quotePrefix="1">
      <alignment vertical="center"/>
      <protection/>
    </xf>
    <xf numFmtId="0" fontId="3" fillId="0" borderId="23" xfId="0" applyFont="1" applyBorder="1" applyAlignment="1">
      <alignment horizontal="center" vertical="center" wrapText="1"/>
    </xf>
    <xf numFmtId="184" fontId="29" fillId="0" borderId="24" xfId="0" applyNumberFormat="1" applyFont="1" applyFill="1" applyBorder="1" applyAlignment="1">
      <alignment horizontal="right" vertical="center" wrapText="1"/>
    </xf>
    <xf numFmtId="184" fontId="3" fillId="7" borderId="25" xfId="0" applyNumberFormat="1" applyFont="1" applyFill="1" applyBorder="1" applyAlignment="1">
      <alignment vertical="center"/>
    </xf>
    <xf numFmtId="184" fontId="3" fillId="5" borderId="25" xfId="0" applyNumberFormat="1" applyFont="1" applyFill="1" applyBorder="1" applyAlignment="1">
      <alignment vertical="center"/>
    </xf>
    <xf numFmtId="184" fontId="3" fillId="7" borderId="24" xfId="0" applyNumberFormat="1" applyFont="1" applyFill="1" applyBorder="1" applyAlignment="1">
      <alignment horizontal="right" vertical="center"/>
    </xf>
    <xf numFmtId="184" fontId="3" fillId="8" borderId="25" xfId="0" applyNumberFormat="1" applyFont="1" applyFill="1" applyBorder="1" applyAlignment="1">
      <alignment vertical="center"/>
    </xf>
    <xf numFmtId="184" fontId="3" fillId="3" borderId="25" xfId="0" applyNumberFormat="1" applyFont="1" applyFill="1" applyBorder="1" applyAlignment="1">
      <alignment vertical="center"/>
    </xf>
    <xf numFmtId="184" fontId="3" fillId="22" borderId="25" xfId="0" applyNumberFormat="1" applyFont="1" applyFill="1" applyBorder="1" applyAlignment="1">
      <alignment vertical="center"/>
    </xf>
    <xf numFmtId="184" fontId="3" fillId="24" borderId="25" xfId="0" applyNumberFormat="1" applyFont="1" applyFill="1" applyBorder="1" applyAlignment="1">
      <alignment vertical="center"/>
    </xf>
    <xf numFmtId="184" fontId="3" fillId="16" borderId="22" xfId="0" applyNumberFormat="1" applyFont="1" applyFill="1" applyBorder="1" applyAlignment="1">
      <alignment vertical="center"/>
    </xf>
    <xf numFmtId="184" fontId="33" fillId="0" borderId="23" xfId="0" applyNumberFormat="1" applyFont="1" applyFill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3" fillId="0" borderId="27" xfId="46" applyNumberFormat="1" applyBorder="1" applyAlignment="1" quotePrefix="1">
      <alignment vertical="center"/>
      <protection/>
    </xf>
    <xf numFmtId="0" fontId="3" fillId="0" borderId="28" xfId="0" applyFont="1" applyBorder="1" applyAlignment="1">
      <alignment horizontal="center" vertical="center" wrapText="1"/>
    </xf>
    <xf numFmtId="184" fontId="29" fillId="0" borderId="10" xfId="0" applyNumberFormat="1" applyFont="1" applyFill="1" applyBorder="1" applyAlignment="1">
      <alignment horizontal="right" vertical="center" wrapText="1"/>
    </xf>
    <xf numFmtId="184" fontId="3" fillId="16" borderId="27" xfId="0" applyNumberFormat="1" applyFont="1" applyFill="1" applyBorder="1" applyAlignment="1">
      <alignment vertical="center"/>
    </xf>
    <xf numFmtId="184" fontId="33" fillId="0" borderId="28" xfId="0" applyNumberFormat="1" applyFont="1" applyFill="1" applyBorder="1" applyAlignment="1">
      <alignment vertical="center"/>
    </xf>
    <xf numFmtId="0" fontId="3" fillId="0" borderId="29" xfId="0" applyFont="1" applyBorder="1" applyAlignment="1">
      <alignment horizontal="center" vertical="center" wrapText="1"/>
    </xf>
    <xf numFmtId="184" fontId="29" fillId="0" borderId="30" xfId="0" applyNumberFormat="1" applyFont="1" applyFill="1" applyBorder="1" applyAlignment="1">
      <alignment horizontal="right" vertical="center" wrapText="1"/>
    </xf>
    <xf numFmtId="184" fontId="3" fillId="7" borderId="12" xfId="0" applyNumberFormat="1" applyFont="1" applyFill="1" applyBorder="1" applyAlignment="1">
      <alignment vertical="center"/>
    </xf>
    <xf numFmtId="184" fontId="3" fillId="7" borderId="31" xfId="0" applyNumberFormat="1" applyFont="1" applyFill="1" applyBorder="1" applyAlignment="1">
      <alignment horizontal="right" vertical="center"/>
    </xf>
    <xf numFmtId="184" fontId="3" fillId="16" borderId="32" xfId="0" applyNumberFormat="1" applyFont="1" applyFill="1" applyBorder="1" applyAlignment="1">
      <alignment vertical="center"/>
    </xf>
    <xf numFmtId="0" fontId="3" fillId="0" borderId="33" xfId="0" applyFont="1" applyBorder="1" applyAlignment="1">
      <alignment horizontal="center" vertical="center" wrapText="1"/>
    </xf>
    <xf numFmtId="184" fontId="29" fillId="0" borderId="34" xfId="0" applyNumberFormat="1" applyFont="1" applyFill="1" applyBorder="1" applyAlignment="1">
      <alignment horizontal="right" vertical="center" wrapText="1"/>
    </xf>
    <xf numFmtId="184" fontId="3" fillId="7" borderId="35" xfId="0" applyNumberFormat="1" applyFont="1" applyFill="1" applyBorder="1" applyAlignment="1">
      <alignment vertical="center"/>
    </xf>
    <xf numFmtId="184" fontId="3" fillId="5" borderId="35" xfId="0" applyNumberFormat="1" applyFont="1" applyFill="1" applyBorder="1" applyAlignment="1">
      <alignment vertical="center"/>
    </xf>
    <xf numFmtId="184" fontId="3" fillId="7" borderId="35" xfId="0" applyNumberFormat="1" applyFont="1" applyFill="1" applyBorder="1" applyAlignment="1">
      <alignment horizontal="right" vertical="center"/>
    </xf>
    <xf numFmtId="184" fontId="3" fillId="8" borderId="35" xfId="0" applyNumberFormat="1" applyFont="1" applyFill="1" applyBorder="1" applyAlignment="1">
      <alignment vertical="center"/>
    </xf>
    <xf numFmtId="184" fontId="3" fillId="16" borderId="36" xfId="0" applyNumberFormat="1" applyFont="1" applyFill="1" applyBorder="1" applyAlignment="1">
      <alignment vertical="center"/>
    </xf>
    <xf numFmtId="0" fontId="3" fillId="0" borderId="28" xfId="46" applyNumberFormat="1" applyFont="1" applyBorder="1" applyAlignment="1" quotePrefix="1">
      <alignment horizontal="center" vertical="center"/>
      <protection/>
    </xf>
    <xf numFmtId="184" fontId="3" fillId="16" borderId="37" xfId="0" applyNumberFormat="1" applyFont="1" applyFill="1" applyBorder="1" applyAlignment="1">
      <alignment vertical="center"/>
    </xf>
    <xf numFmtId="0" fontId="3" fillId="0" borderId="38" xfId="0" applyFont="1" applyBorder="1" applyAlignment="1">
      <alignment horizontal="center" vertical="center" wrapText="1"/>
    </xf>
    <xf numFmtId="184" fontId="29" fillId="0" borderId="39" xfId="0" applyNumberFormat="1" applyFont="1" applyFill="1" applyBorder="1" applyAlignment="1">
      <alignment horizontal="right" vertical="center" wrapText="1"/>
    </xf>
    <xf numFmtId="184" fontId="3" fillId="7" borderId="40" xfId="0" applyNumberFormat="1" applyFont="1" applyFill="1" applyBorder="1" applyAlignment="1">
      <alignment vertical="center"/>
    </xf>
    <xf numFmtId="184" fontId="3" fillId="5" borderId="40" xfId="0" applyNumberFormat="1" applyFont="1" applyFill="1" applyBorder="1" applyAlignment="1">
      <alignment vertical="center"/>
    </xf>
    <xf numFmtId="184" fontId="3" fillId="7" borderId="39" xfId="0" applyNumberFormat="1" applyFont="1" applyFill="1" applyBorder="1" applyAlignment="1">
      <alignment horizontal="right" vertical="center"/>
    </xf>
    <xf numFmtId="184" fontId="3" fillId="8" borderId="40" xfId="0" applyNumberFormat="1" applyFont="1" applyFill="1" applyBorder="1" applyAlignment="1">
      <alignment vertical="center"/>
    </xf>
    <xf numFmtId="184" fontId="3" fillId="3" borderId="40" xfId="0" applyNumberFormat="1" applyFont="1" applyFill="1" applyBorder="1" applyAlignment="1">
      <alignment vertical="center"/>
    </xf>
    <xf numFmtId="184" fontId="3" fillId="22" borderId="40" xfId="0" applyNumberFormat="1" applyFont="1" applyFill="1" applyBorder="1" applyAlignment="1">
      <alignment vertical="center"/>
    </xf>
    <xf numFmtId="184" fontId="3" fillId="24" borderId="40" xfId="0" applyNumberFormat="1" applyFont="1" applyFill="1" applyBorder="1" applyAlignment="1">
      <alignment vertical="center"/>
    </xf>
    <xf numFmtId="184" fontId="3" fillId="16" borderId="41" xfId="0" applyNumberFormat="1" applyFont="1" applyFill="1" applyBorder="1" applyAlignment="1">
      <alignment vertical="center"/>
    </xf>
    <xf numFmtId="184" fontId="33" fillId="0" borderId="38" xfId="0" applyNumberFormat="1" applyFont="1" applyFill="1" applyBorder="1" applyAlignment="1">
      <alignment vertical="center"/>
    </xf>
    <xf numFmtId="184" fontId="33" fillId="0" borderId="33" xfId="0" applyNumberFormat="1" applyFont="1" applyFill="1" applyBorder="1" applyAlignment="1">
      <alignment vertical="center"/>
    </xf>
    <xf numFmtId="184" fontId="28" fillId="7" borderId="40" xfId="0" applyNumberFormat="1" applyFont="1" applyFill="1" applyBorder="1" applyAlignment="1">
      <alignment vertical="center"/>
    </xf>
    <xf numFmtId="184" fontId="28" fillId="7" borderId="39" xfId="0" applyNumberFormat="1" applyFont="1" applyFill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0" fontId="3" fillId="0" borderId="10" xfId="46" applyNumberFormat="1" applyBorder="1" applyAlignment="1" quotePrefix="1">
      <alignment vertical="center"/>
      <protection/>
    </xf>
    <xf numFmtId="0" fontId="3" fillId="0" borderId="38" xfId="46" applyNumberFormat="1" applyFont="1" applyBorder="1" applyAlignment="1" quotePrefix="1">
      <alignment horizontal="center" vertical="center"/>
      <protection/>
    </xf>
    <xf numFmtId="0" fontId="1" fillId="0" borderId="42" xfId="0" applyFont="1" applyBorder="1" applyAlignment="1">
      <alignment horizontal="center" vertical="center"/>
    </xf>
    <xf numFmtId="0" fontId="3" fillId="0" borderId="31" xfId="46" applyNumberFormat="1" applyBorder="1" applyAlignment="1" quotePrefix="1">
      <alignment vertical="center"/>
      <protection/>
    </xf>
    <xf numFmtId="0" fontId="0" fillId="0" borderId="43" xfId="0" applyBorder="1" applyAlignment="1">
      <alignment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184" fontId="3" fillId="0" borderId="47" xfId="0" applyNumberFormat="1" applyFont="1" applyFill="1" applyBorder="1" applyAlignment="1">
      <alignment horizontal="right" vertical="center"/>
    </xf>
    <xf numFmtId="184" fontId="27" fillId="0" borderId="48" xfId="0" applyNumberFormat="1" applyFont="1" applyFill="1" applyBorder="1" applyAlignment="1">
      <alignment vertical="center"/>
    </xf>
    <xf numFmtId="184" fontId="3" fillId="0" borderId="49" xfId="0" applyNumberFormat="1" applyFont="1" applyFill="1" applyBorder="1" applyAlignment="1">
      <alignment horizontal="center" vertical="center"/>
    </xf>
    <xf numFmtId="184" fontId="3" fillId="0" borderId="48" xfId="0" applyNumberFormat="1" applyFont="1" applyFill="1" applyBorder="1" applyAlignment="1">
      <alignment horizontal="right" vertical="center"/>
    </xf>
    <xf numFmtId="184" fontId="3" fillId="0" borderId="49" xfId="0" applyNumberFormat="1" applyFont="1" applyFill="1" applyBorder="1" applyAlignment="1">
      <alignment vertical="center"/>
    </xf>
    <xf numFmtId="184" fontId="3" fillId="0" borderId="25" xfId="0" applyNumberFormat="1" applyFont="1" applyFill="1" applyBorder="1" applyAlignment="1">
      <alignment vertical="center"/>
    </xf>
    <xf numFmtId="184" fontId="3" fillId="0" borderId="50" xfId="0" applyNumberFormat="1" applyFont="1" applyFill="1" applyBorder="1" applyAlignment="1">
      <alignment vertical="center"/>
    </xf>
    <xf numFmtId="184" fontId="33" fillId="0" borderId="51" xfId="0" applyNumberFormat="1" applyFont="1" applyFill="1" applyBorder="1" applyAlignment="1">
      <alignment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184" fontId="29" fillId="0" borderId="56" xfId="0" applyNumberFormat="1" applyFont="1" applyFill="1" applyBorder="1" applyAlignment="1">
      <alignment horizontal="right" vertical="center" wrapText="1"/>
    </xf>
    <xf numFmtId="184" fontId="3" fillId="0" borderId="57" xfId="0" applyNumberFormat="1" applyFont="1" applyFill="1" applyBorder="1" applyAlignment="1">
      <alignment vertical="center"/>
    </xf>
    <xf numFmtId="184" fontId="3" fillId="0" borderId="58" xfId="0" applyNumberFormat="1" applyFont="1" applyFill="1" applyBorder="1" applyAlignment="1">
      <alignment vertical="center"/>
    </xf>
    <xf numFmtId="184" fontId="3" fillId="0" borderId="57" xfId="0" applyNumberFormat="1" applyFont="1" applyFill="1" applyBorder="1" applyAlignment="1">
      <alignment horizontal="right" vertical="center"/>
    </xf>
    <xf numFmtId="184" fontId="3" fillId="0" borderId="59" xfId="0" applyNumberFormat="1" applyFont="1" applyFill="1" applyBorder="1" applyAlignment="1">
      <alignment vertical="center"/>
    </xf>
    <xf numFmtId="184" fontId="33" fillId="0" borderId="58" xfId="0" applyNumberFormat="1" applyFont="1" applyFill="1" applyBorder="1" applyAlignment="1">
      <alignment vertical="center"/>
    </xf>
    <xf numFmtId="0" fontId="0" fillId="0" borderId="60" xfId="0" applyBorder="1" applyAlignment="1">
      <alignment vertical="center"/>
    </xf>
    <xf numFmtId="0" fontId="1" fillId="0" borderId="61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184" fontId="3" fillId="0" borderId="66" xfId="0" applyNumberFormat="1" applyFont="1" applyFill="1" applyBorder="1" applyAlignment="1">
      <alignment vertical="center"/>
    </xf>
    <xf numFmtId="0" fontId="0" fillId="0" borderId="67" xfId="0" applyBorder="1" applyAlignment="1">
      <alignment vertical="center"/>
    </xf>
    <xf numFmtId="184" fontId="27" fillId="0" borderId="68" xfId="0" applyNumberFormat="1" applyFont="1" applyFill="1" applyBorder="1" applyAlignment="1">
      <alignment vertical="center"/>
    </xf>
    <xf numFmtId="184" fontId="3" fillId="0" borderId="68" xfId="0" applyNumberFormat="1" applyFont="1" applyFill="1" applyBorder="1" applyAlignment="1">
      <alignment horizontal="right" vertical="center"/>
    </xf>
    <xf numFmtId="184" fontId="3" fillId="0" borderId="69" xfId="0" applyNumberFormat="1" applyFont="1" applyFill="1" applyBorder="1" applyAlignment="1">
      <alignment horizontal="right" vertical="center"/>
    </xf>
    <xf numFmtId="184" fontId="3" fillId="0" borderId="68" xfId="0" applyNumberFormat="1" applyFont="1" applyFill="1" applyBorder="1" applyAlignment="1">
      <alignment vertical="center"/>
    </xf>
    <xf numFmtId="184" fontId="3" fillId="0" borderId="70" xfId="0" applyNumberFormat="1" applyFont="1" applyFill="1" applyBorder="1" applyAlignment="1">
      <alignment vertical="center"/>
    </xf>
    <xf numFmtId="184" fontId="3" fillId="0" borderId="71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84" fontId="3" fillId="0" borderId="72" xfId="0" applyNumberFormat="1" applyFont="1" applyFill="1" applyBorder="1" applyAlignment="1">
      <alignment vertical="center"/>
    </xf>
    <xf numFmtId="184" fontId="27" fillId="0" borderId="25" xfId="0" applyNumberFormat="1" applyFont="1" applyFill="1" applyBorder="1" applyAlignment="1">
      <alignment vertical="center"/>
    </xf>
    <xf numFmtId="184" fontId="3" fillId="0" borderId="25" xfId="0" applyNumberFormat="1" applyFont="1" applyFill="1" applyBorder="1" applyAlignment="1">
      <alignment horizontal="right" vertical="center"/>
    </xf>
    <xf numFmtId="184" fontId="33" fillId="0" borderId="7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184" fontId="4" fillId="0" borderId="74" xfId="0" applyNumberFormat="1" applyFont="1" applyFill="1" applyBorder="1" applyAlignment="1">
      <alignment horizontal="center" vertical="center" wrapText="1"/>
    </xf>
    <xf numFmtId="0" fontId="31" fillId="0" borderId="10" xfId="47" applyFont="1" applyBorder="1" applyAlignment="1">
      <alignment horizontal="center" vertical="center"/>
      <protection/>
    </xf>
    <xf numFmtId="184" fontId="4" fillId="0" borderId="75" xfId="0" applyNumberFormat="1" applyFont="1" applyFill="1" applyBorder="1" applyAlignment="1">
      <alignment horizontal="center" vertical="center" wrapText="1"/>
    </xf>
    <xf numFmtId="184" fontId="4" fillId="0" borderId="76" xfId="0" applyNumberFormat="1" applyFont="1" applyFill="1" applyBorder="1" applyAlignment="1">
      <alignment horizontal="center" vertical="center" wrapText="1"/>
    </xf>
    <xf numFmtId="0" fontId="31" fillId="0" borderId="27" xfId="47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77" xfId="0" applyFont="1" applyBorder="1" applyAlignment="1">
      <alignment horizontal="center" vertical="center"/>
    </xf>
    <xf numFmtId="184" fontId="3" fillId="7" borderId="78" xfId="0" applyNumberFormat="1" applyFont="1" applyFill="1" applyBorder="1" applyAlignment="1">
      <alignment vertical="center"/>
    </xf>
    <xf numFmtId="184" fontId="3" fillId="8" borderId="78" xfId="0" applyNumberFormat="1" applyFont="1" applyFill="1" applyBorder="1" applyAlignment="1">
      <alignment vertical="center"/>
    </xf>
    <xf numFmtId="184" fontId="3" fillId="0" borderId="78" xfId="0" applyNumberFormat="1" applyFont="1" applyFill="1" applyBorder="1" applyAlignment="1">
      <alignment vertical="center"/>
    </xf>
    <xf numFmtId="184" fontId="3" fillId="4" borderId="78" xfId="0" applyNumberFormat="1" applyFont="1" applyFill="1" applyBorder="1" applyAlignment="1">
      <alignment vertical="center"/>
    </xf>
    <xf numFmtId="184" fontId="3" fillId="3" borderId="78" xfId="0" applyNumberFormat="1" applyFont="1" applyFill="1" applyBorder="1" applyAlignment="1">
      <alignment vertical="center"/>
    </xf>
    <xf numFmtId="184" fontId="3" fillId="5" borderId="78" xfId="0" applyNumberFormat="1" applyFont="1" applyFill="1" applyBorder="1" applyAlignment="1">
      <alignment vertical="center"/>
    </xf>
    <xf numFmtId="184" fontId="33" fillId="0" borderId="79" xfId="0" applyNumberFormat="1" applyFont="1" applyFill="1" applyBorder="1" applyAlignment="1">
      <alignment vertical="center"/>
    </xf>
    <xf numFmtId="184" fontId="3" fillId="0" borderId="11" xfId="0" applyNumberFormat="1" applyFont="1" applyFill="1" applyBorder="1" applyAlignment="1">
      <alignment vertical="center"/>
    </xf>
    <xf numFmtId="184" fontId="3" fillId="4" borderId="11" xfId="0" applyNumberFormat="1" applyFont="1" applyFill="1" applyBorder="1" applyAlignment="1">
      <alignment vertical="center"/>
    </xf>
    <xf numFmtId="184" fontId="33" fillId="0" borderId="80" xfId="0" applyNumberFormat="1" applyFont="1" applyFill="1" applyBorder="1" applyAlignment="1">
      <alignment vertical="center"/>
    </xf>
    <xf numFmtId="184" fontId="28" fillId="7" borderId="25" xfId="0" applyNumberFormat="1" applyFont="1" applyFill="1" applyBorder="1" applyAlignment="1">
      <alignment vertical="center"/>
    </xf>
    <xf numFmtId="184" fontId="28" fillId="7" borderId="24" xfId="0" applyNumberFormat="1" applyFont="1" applyFill="1" applyBorder="1" applyAlignment="1">
      <alignment horizontal="right" vertical="center"/>
    </xf>
    <xf numFmtId="184" fontId="3" fillId="7" borderId="49" xfId="0" applyNumberFormat="1" applyFont="1" applyFill="1" applyBorder="1" applyAlignment="1">
      <alignment vertical="center"/>
    </xf>
    <xf numFmtId="184" fontId="3" fillId="7" borderId="48" xfId="0" applyNumberFormat="1" applyFont="1" applyFill="1" applyBorder="1" applyAlignment="1">
      <alignment horizontal="right" vertical="center"/>
    </xf>
    <xf numFmtId="184" fontId="3" fillId="0" borderId="40" xfId="0" applyNumberFormat="1" applyFont="1" applyFill="1" applyBorder="1" applyAlignment="1">
      <alignment vertical="center"/>
    </xf>
    <xf numFmtId="184" fontId="3" fillId="4" borderId="40" xfId="0" applyNumberFormat="1" applyFont="1" applyFill="1" applyBorder="1" applyAlignment="1">
      <alignment vertical="center"/>
    </xf>
    <xf numFmtId="184" fontId="33" fillId="0" borderId="81" xfId="0" applyNumberFormat="1" applyFont="1" applyFill="1" applyBorder="1" applyAlignment="1">
      <alignment vertical="center"/>
    </xf>
    <xf numFmtId="184" fontId="3" fillId="7" borderId="78" xfId="0" applyNumberFormat="1" applyFont="1" applyFill="1" applyBorder="1" applyAlignment="1">
      <alignment horizontal="right" vertical="center"/>
    </xf>
    <xf numFmtId="184" fontId="3" fillId="4" borderId="25" xfId="0" applyNumberFormat="1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vertical="center"/>
    </xf>
    <xf numFmtId="184" fontId="3" fillId="4" borderId="10" xfId="0" applyNumberFormat="1" applyFont="1" applyFill="1" applyBorder="1" applyAlignment="1">
      <alignment vertical="center"/>
    </xf>
    <xf numFmtId="184" fontId="28" fillId="7" borderId="49" xfId="0" applyNumberFormat="1" applyFont="1" applyFill="1" applyBorder="1" applyAlignment="1">
      <alignment vertical="center"/>
    </xf>
    <xf numFmtId="184" fontId="28" fillId="7" borderId="48" xfId="0" applyNumberFormat="1" applyFont="1" applyFill="1" applyBorder="1" applyAlignment="1">
      <alignment horizontal="right" vertical="center"/>
    </xf>
    <xf numFmtId="184" fontId="3" fillId="0" borderId="12" xfId="0" applyNumberFormat="1" applyFont="1" applyFill="1" applyBorder="1" applyAlignment="1">
      <alignment vertical="center"/>
    </xf>
    <xf numFmtId="184" fontId="3" fillId="4" borderId="12" xfId="0" applyNumberFormat="1" applyFont="1" applyFill="1" applyBorder="1" applyAlignment="1">
      <alignment vertical="center"/>
    </xf>
    <xf numFmtId="184" fontId="3" fillId="3" borderId="12" xfId="0" applyNumberFormat="1" applyFont="1" applyFill="1" applyBorder="1" applyAlignment="1">
      <alignment vertical="center"/>
    </xf>
    <xf numFmtId="184" fontId="3" fillId="22" borderId="12" xfId="0" applyNumberFormat="1" applyFont="1" applyFill="1" applyBorder="1" applyAlignment="1">
      <alignment vertical="center"/>
    </xf>
    <xf numFmtId="184" fontId="3" fillId="22" borderId="78" xfId="0" applyNumberFormat="1" applyFont="1" applyFill="1" applyBorder="1" applyAlignment="1">
      <alignment vertical="center"/>
    </xf>
    <xf numFmtId="0" fontId="1" fillId="0" borderId="82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184" fontId="28" fillId="0" borderId="78" xfId="0" applyNumberFormat="1" applyFont="1" applyFill="1" applyBorder="1" applyAlignment="1">
      <alignment vertical="center"/>
    </xf>
    <xf numFmtId="184" fontId="3" fillId="0" borderId="25" xfId="0" applyNumberFormat="1" applyFont="1" applyFill="1" applyBorder="1" applyAlignment="1">
      <alignment horizontal="center" vertical="center"/>
    </xf>
    <xf numFmtId="184" fontId="3" fillId="0" borderId="78" xfId="0" applyNumberFormat="1" applyFont="1" applyFill="1" applyBorder="1" applyAlignment="1">
      <alignment horizontal="right" vertical="center"/>
    </xf>
    <xf numFmtId="184" fontId="33" fillId="0" borderId="83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184" fontId="29" fillId="0" borderId="11" xfId="0" applyNumberFormat="1" applyFont="1" applyFill="1" applyBorder="1" applyAlignment="1">
      <alignment horizontal="right" vertical="center" wrapText="1"/>
    </xf>
    <xf numFmtId="184" fontId="3" fillId="0" borderId="84" xfId="0" applyNumberFormat="1" applyFont="1" applyFill="1" applyBorder="1" applyAlignment="1">
      <alignment horizontal="right" vertical="center"/>
    </xf>
    <xf numFmtId="184" fontId="33" fillId="0" borderId="22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184" fontId="33" fillId="0" borderId="64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184" fontId="3" fillId="0" borderId="66" xfId="0" applyNumberFormat="1" applyFont="1" applyFill="1" applyBorder="1" applyAlignment="1">
      <alignment horizontal="center" vertical="center"/>
    </xf>
    <xf numFmtId="184" fontId="3" fillId="0" borderId="85" xfId="0" applyNumberFormat="1" applyFont="1" applyFill="1" applyBorder="1" applyAlignment="1">
      <alignment vertical="center"/>
    </xf>
    <xf numFmtId="184" fontId="33" fillId="0" borderId="71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 wrapText="1"/>
    </xf>
    <xf numFmtId="184" fontId="3" fillId="0" borderId="24" xfId="0" applyNumberFormat="1" applyFont="1" applyFill="1" applyBorder="1" applyAlignment="1">
      <alignment horizontal="right" vertical="center"/>
    </xf>
    <xf numFmtId="184" fontId="33" fillId="0" borderId="72" xfId="0" applyNumberFormat="1" applyFont="1" applyFill="1" applyBorder="1" applyAlignment="1">
      <alignment vertical="center"/>
    </xf>
    <xf numFmtId="184" fontId="3" fillId="0" borderId="0" xfId="0" applyNumberFormat="1" applyFont="1" applyAlignment="1">
      <alignment vertical="center"/>
    </xf>
    <xf numFmtId="184" fontId="27" fillId="0" borderId="11" xfId="0" applyNumberFormat="1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horizontal="right" vertical="center"/>
    </xf>
    <xf numFmtId="184" fontId="33" fillId="0" borderId="11" xfId="0" applyNumberFormat="1" applyFont="1" applyFill="1" applyBorder="1" applyAlignment="1">
      <alignment vertical="center"/>
    </xf>
    <xf numFmtId="184" fontId="27" fillId="0" borderId="12" xfId="0" applyNumberFormat="1" applyFont="1" applyFill="1" applyBorder="1" applyAlignment="1">
      <alignment vertical="center"/>
    </xf>
    <xf numFmtId="0" fontId="1" fillId="0" borderId="86" xfId="0" applyFont="1" applyBorder="1" applyAlignment="1">
      <alignment horizontal="center" vertical="center"/>
    </xf>
    <xf numFmtId="0" fontId="3" fillId="0" borderId="86" xfId="46" applyNumberFormat="1" applyFont="1" applyBorder="1" applyAlignment="1" quotePrefix="1">
      <alignment horizontal="center" vertical="center"/>
      <protection/>
    </xf>
    <xf numFmtId="184" fontId="3" fillId="0" borderId="86" xfId="0" applyNumberFormat="1" applyFont="1" applyFill="1" applyBorder="1" applyAlignment="1">
      <alignment vertical="center"/>
    </xf>
    <xf numFmtId="184" fontId="27" fillId="0" borderId="86" xfId="0" applyNumberFormat="1" applyFont="1" applyFill="1" applyBorder="1" applyAlignment="1">
      <alignment vertical="center"/>
    </xf>
    <xf numFmtId="184" fontId="3" fillId="0" borderId="86" xfId="0" applyNumberFormat="1" applyFont="1" applyFill="1" applyBorder="1" applyAlignment="1">
      <alignment horizontal="right" vertical="center"/>
    </xf>
    <xf numFmtId="184" fontId="33" fillId="0" borderId="86" xfId="0" applyNumberFormat="1" applyFont="1" applyFill="1" applyBorder="1" applyAlignment="1">
      <alignment vertical="center"/>
    </xf>
    <xf numFmtId="184" fontId="29" fillId="0" borderId="21" xfId="0" applyNumberFormat="1" applyFont="1" applyFill="1" applyBorder="1" applyAlignment="1">
      <alignment horizontal="right" vertical="center" wrapText="1"/>
    </xf>
    <xf numFmtId="184" fontId="4" fillId="0" borderId="87" xfId="0" applyNumberFormat="1" applyFont="1" applyFill="1" applyBorder="1" applyAlignment="1">
      <alignment horizontal="center" vertical="center" wrapText="1"/>
    </xf>
    <xf numFmtId="0" fontId="31" fillId="0" borderId="11" xfId="47" applyFont="1" applyBorder="1" applyAlignment="1">
      <alignment horizontal="center" vertical="center"/>
      <protection/>
    </xf>
    <xf numFmtId="49" fontId="2" fillId="0" borderId="11" xfId="0" applyNumberFormat="1" applyFont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184" fontId="4" fillId="0" borderId="27" xfId="0" applyNumberFormat="1" applyFont="1" applyFill="1" applyBorder="1" applyAlignment="1">
      <alignment horizontal="center" vertical="center" wrapText="1"/>
    </xf>
    <xf numFmtId="184" fontId="2" fillId="0" borderId="27" xfId="0" applyNumberFormat="1" applyFont="1" applyFill="1" applyBorder="1" applyAlignment="1">
      <alignment horizontal="center" vertical="center" wrapText="1"/>
    </xf>
    <xf numFmtId="184" fontId="3" fillId="25" borderId="78" xfId="0" applyNumberFormat="1" applyFont="1" applyFill="1" applyBorder="1" applyAlignment="1">
      <alignment vertical="center"/>
    </xf>
    <xf numFmtId="184" fontId="3" fillId="25" borderId="24" xfId="0" applyNumberFormat="1" applyFont="1" applyFill="1" applyBorder="1" applyAlignment="1">
      <alignment horizontal="right" vertical="center"/>
    </xf>
    <xf numFmtId="184" fontId="3" fillId="25" borderId="25" xfId="0" applyNumberFormat="1" applyFont="1" applyFill="1" applyBorder="1" applyAlignment="1">
      <alignment vertical="center"/>
    </xf>
    <xf numFmtId="184" fontId="3" fillId="25" borderId="11" xfId="0" applyNumberFormat="1" applyFont="1" applyFill="1" applyBorder="1" applyAlignment="1">
      <alignment vertical="center"/>
    </xf>
    <xf numFmtId="0" fontId="0" fillId="25" borderId="11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184" fontId="28" fillId="25" borderId="25" xfId="0" applyNumberFormat="1" applyFont="1" applyFill="1" applyBorder="1" applyAlignment="1">
      <alignment vertical="center"/>
    </xf>
    <xf numFmtId="184" fontId="28" fillId="25" borderId="24" xfId="0" applyNumberFormat="1" applyFont="1" applyFill="1" applyBorder="1" applyAlignment="1">
      <alignment horizontal="right" vertical="center"/>
    </xf>
    <xf numFmtId="184" fontId="3" fillId="25" borderId="49" xfId="0" applyNumberFormat="1" applyFont="1" applyFill="1" applyBorder="1" applyAlignment="1">
      <alignment vertical="center"/>
    </xf>
    <xf numFmtId="184" fontId="3" fillId="25" borderId="48" xfId="0" applyNumberFormat="1" applyFont="1" applyFill="1" applyBorder="1" applyAlignment="1">
      <alignment horizontal="right" vertical="center"/>
    </xf>
    <xf numFmtId="184" fontId="3" fillId="25" borderId="40" xfId="0" applyNumberFormat="1" applyFont="1" applyFill="1" applyBorder="1" applyAlignment="1">
      <alignment vertical="center"/>
    </xf>
    <xf numFmtId="184" fontId="3" fillId="25" borderId="78" xfId="0" applyNumberFormat="1" applyFont="1" applyFill="1" applyBorder="1" applyAlignment="1">
      <alignment horizontal="right" vertical="center"/>
    </xf>
    <xf numFmtId="184" fontId="3" fillId="22" borderId="10" xfId="0" applyNumberFormat="1" applyFont="1" applyFill="1" applyBorder="1" applyAlignment="1">
      <alignment vertical="center"/>
    </xf>
    <xf numFmtId="184" fontId="28" fillId="25" borderId="49" xfId="0" applyNumberFormat="1" applyFont="1" applyFill="1" applyBorder="1" applyAlignment="1">
      <alignment vertical="center"/>
    </xf>
    <xf numFmtId="184" fontId="28" fillId="25" borderId="48" xfId="0" applyNumberFormat="1" applyFont="1" applyFill="1" applyBorder="1" applyAlignment="1">
      <alignment horizontal="right" vertical="center"/>
    </xf>
    <xf numFmtId="184" fontId="3" fillId="25" borderId="12" xfId="0" applyNumberFormat="1" applyFont="1" applyFill="1" applyBorder="1" applyAlignment="1">
      <alignment vertical="center"/>
    </xf>
    <xf numFmtId="0" fontId="3" fillId="0" borderId="28" xfId="46" applyNumberFormat="1" applyFont="1" applyBorder="1" applyAlignment="1">
      <alignment horizontal="center" vertical="center"/>
      <protection/>
    </xf>
    <xf numFmtId="0" fontId="3" fillId="0" borderId="88" xfId="46" applyNumberFormat="1" applyBorder="1" applyAlignment="1" quotePrefix="1">
      <alignment vertical="center"/>
      <protection/>
    </xf>
    <xf numFmtId="49" fontId="2" fillId="0" borderId="89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90" xfId="0" applyNumberFormat="1" applyFont="1" applyBorder="1" applyAlignment="1">
      <alignment horizontal="center" vertical="center" wrapText="1"/>
    </xf>
    <xf numFmtId="184" fontId="4" fillId="0" borderId="18" xfId="0" applyNumberFormat="1" applyFont="1" applyFill="1" applyBorder="1" applyAlignment="1">
      <alignment horizontal="center" vertical="center" wrapText="1"/>
    </xf>
    <xf numFmtId="0" fontId="2" fillId="0" borderId="50" xfId="47" applyFont="1" applyFill="1" applyBorder="1" applyAlignment="1">
      <alignment horizontal="center" vertical="center"/>
      <protection/>
    </xf>
    <xf numFmtId="184" fontId="2" fillId="0" borderId="16" xfId="0" applyNumberFormat="1" applyFont="1" applyFill="1" applyBorder="1" applyAlignment="1">
      <alignment horizontal="center" vertical="center" wrapText="1"/>
    </xf>
    <xf numFmtId="184" fontId="30" fillId="0" borderId="19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84" fontId="4" fillId="22" borderId="78" xfId="0" applyNumberFormat="1" applyFont="1" applyFill="1" applyBorder="1" applyAlignment="1">
      <alignment horizontal="center" vertical="center" wrapText="1"/>
    </xf>
    <xf numFmtId="0" fontId="3" fillId="0" borderId="0" xfId="46" applyNumberFormat="1" quotePrefix="1">
      <alignment/>
      <protection/>
    </xf>
    <xf numFmtId="184" fontId="4" fillId="22" borderId="25" xfId="0" applyNumberFormat="1" applyFont="1" applyFill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4" fontId="39" fillId="25" borderId="25" xfId="0" applyNumberFormat="1" applyFont="1" applyFill="1" applyBorder="1" applyAlignment="1">
      <alignment vertical="center"/>
    </xf>
    <xf numFmtId="184" fontId="39" fillId="25" borderId="24" xfId="0" applyNumberFormat="1" applyFont="1" applyFill="1" applyBorder="1" applyAlignment="1">
      <alignment horizontal="right" vertical="center"/>
    </xf>
    <xf numFmtId="184" fontId="28" fillId="0" borderId="78" xfId="0" applyNumberFormat="1" applyFont="1" applyFill="1" applyBorder="1" applyAlignment="1">
      <alignment horizontal="right" vertical="center"/>
    </xf>
    <xf numFmtId="184" fontId="33" fillId="0" borderId="78" xfId="0" applyNumberFormat="1" applyFont="1" applyFill="1" applyBorder="1" applyAlignment="1">
      <alignment vertical="center"/>
    </xf>
    <xf numFmtId="184" fontId="28" fillId="0" borderId="68" xfId="0" applyNumberFormat="1" applyFont="1" applyFill="1" applyBorder="1" applyAlignment="1">
      <alignment vertical="center"/>
    </xf>
    <xf numFmtId="184" fontId="28" fillId="0" borderId="69" xfId="0" applyNumberFormat="1" applyFont="1" applyFill="1" applyBorder="1" applyAlignment="1">
      <alignment horizontal="right" vertical="center"/>
    </xf>
    <xf numFmtId="184" fontId="3" fillId="0" borderId="92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vertical="center"/>
    </xf>
    <xf numFmtId="184" fontId="33" fillId="0" borderId="93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57" fontId="0" fillId="0" borderId="11" xfId="0" applyNumberForma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" fillId="0" borderId="94" xfId="0" applyFont="1" applyBorder="1" applyAlignment="1">
      <alignment horizontal="center" vertical="center"/>
    </xf>
    <xf numFmtId="0" fontId="3" fillId="0" borderId="11" xfId="46" applyNumberFormat="1" applyBorder="1" applyAlignment="1" quotePrefix="1">
      <alignment vertical="center"/>
      <protection/>
    </xf>
    <xf numFmtId="0" fontId="3" fillId="0" borderId="11" xfId="0" applyFont="1" applyBorder="1" applyAlignment="1">
      <alignment vertical="center"/>
    </xf>
    <xf numFmtId="185" fontId="0" fillId="0" borderId="11" xfId="0" applyNumberFormat="1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84" xfId="46" applyNumberFormat="1" applyBorder="1" applyAlignment="1" quotePrefix="1">
      <alignment vertical="center"/>
      <protection/>
    </xf>
    <xf numFmtId="0" fontId="1" fillId="0" borderId="84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1" fillId="0" borderId="95" xfId="0" applyFont="1" applyBorder="1" applyAlignment="1">
      <alignment horizontal="center" vertical="center"/>
    </xf>
    <xf numFmtId="184" fontId="0" fillId="0" borderId="96" xfId="0" applyNumberFormat="1" applyFont="1" applyFill="1" applyBorder="1" applyAlignment="1">
      <alignment horizontal="center" vertical="center"/>
    </xf>
    <xf numFmtId="184" fontId="3" fillId="0" borderId="97" xfId="0" applyNumberFormat="1" applyFont="1" applyBorder="1" applyAlignment="1">
      <alignment vertical="center"/>
    </xf>
    <xf numFmtId="184" fontId="3" fillId="0" borderId="12" xfId="0" applyNumberFormat="1" applyFont="1" applyBorder="1" applyAlignment="1">
      <alignment vertical="center"/>
    </xf>
    <xf numFmtId="210" fontId="37" fillId="0" borderId="25" xfId="0" applyNumberFormat="1" applyFont="1" applyFill="1" applyBorder="1" applyAlignment="1">
      <alignment vertical="center" wrapText="1"/>
    </xf>
    <xf numFmtId="184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185" fontId="0" fillId="0" borderId="24" xfId="0" applyNumberFormat="1" applyFont="1" applyBorder="1" applyAlignment="1">
      <alignment horizontal="left" vertical="center"/>
    </xf>
    <xf numFmtId="185" fontId="0" fillId="0" borderId="25" xfId="0" applyNumberFormat="1" applyFont="1" applyBorder="1" applyAlignment="1">
      <alignment horizontal="left" vertical="center"/>
    </xf>
    <xf numFmtId="184" fontId="0" fillId="0" borderId="25" xfId="0" applyNumberFormat="1" applyFont="1" applyFill="1" applyBorder="1" applyAlignment="1">
      <alignment horizontal="left" vertical="center"/>
    </xf>
    <xf numFmtId="184" fontId="44" fillId="0" borderId="25" xfId="0" applyNumberFormat="1" applyFont="1" applyBorder="1" applyAlignment="1">
      <alignment horizontal="left" vertical="center"/>
    </xf>
    <xf numFmtId="193" fontId="44" fillId="0" borderId="11" xfId="0" applyNumberFormat="1" applyFont="1" applyBorder="1" applyAlignment="1">
      <alignment horizontal="left" vertical="center"/>
    </xf>
    <xf numFmtId="185" fontId="0" fillId="25" borderId="98" xfId="0" applyNumberFormat="1" applyFill="1" applyBorder="1" applyAlignment="1">
      <alignment horizontal="left" vertical="center"/>
    </xf>
    <xf numFmtId="185" fontId="0" fillId="7" borderId="24" xfId="0" applyNumberFormat="1" applyFill="1" applyBorder="1" applyAlignment="1">
      <alignment horizontal="left" vertical="center"/>
    </xf>
    <xf numFmtId="185" fontId="0" fillId="25" borderId="25" xfId="0" applyNumberFormat="1" applyFont="1" applyFill="1" applyBorder="1" applyAlignment="1">
      <alignment horizontal="left" vertical="center"/>
    </xf>
    <xf numFmtId="184" fontId="45" fillId="0" borderId="81" xfId="0" applyNumberFormat="1" applyFont="1" applyFill="1" applyBorder="1" applyAlignment="1">
      <alignment horizontal="left" vertical="center"/>
    </xf>
    <xf numFmtId="185" fontId="0" fillId="0" borderId="10" xfId="0" applyNumberFormat="1" applyFont="1" applyBorder="1" applyAlignment="1">
      <alignment horizontal="left" vertical="center"/>
    </xf>
    <xf numFmtId="184" fontId="0" fillId="0" borderId="11" xfId="0" applyNumberFormat="1" applyFont="1" applyFill="1" applyBorder="1" applyAlignment="1">
      <alignment horizontal="left" vertical="center"/>
    </xf>
    <xf numFmtId="184" fontId="44" fillId="0" borderId="11" xfId="0" applyNumberFormat="1" applyFont="1" applyFill="1" applyBorder="1" applyAlignment="1">
      <alignment horizontal="left" vertical="center"/>
    </xf>
    <xf numFmtId="184" fontId="44" fillId="0" borderId="11" xfId="0" applyNumberFormat="1" applyFont="1" applyBorder="1" applyAlignment="1">
      <alignment horizontal="left" vertical="center"/>
    </xf>
    <xf numFmtId="185" fontId="0" fillId="7" borderId="10" xfId="0" applyNumberFormat="1" applyFill="1" applyBorder="1" applyAlignment="1">
      <alignment horizontal="left" vertical="center"/>
    </xf>
    <xf numFmtId="185" fontId="0" fillId="25" borderId="11" xfId="0" applyNumberFormat="1" applyFont="1" applyFill="1" applyBorder="1" applyAlignment="1">
      <alignment horizontal="left" vertical="center"/>
    </xf>
    <xf numFmtId="184" fontId="45" fillId="0" borderId="99" xfId="0" applyNumberFormat="1" applyFont="1" applyFill="1" applyBorder="1" applyAlignment="1">
      <alignment horizontal="left" vertical="center"/>
    </xf>
    <xf numFmtId="185" fontId="0" fillId="0" borderId="39" xfId="0" applyNumberFormat="1" applyFont="1" applyBorder="1" applyAlignment="1">
      <alignment horizontal="left" vertical="center"/>
    </xf>
    <xf numFmtId="185" fontId="0" fillId="0" borderId="40" xfId="0" applyNumberFormat="1" applyFont="1" applyBorder="1" applyAlignment="1">
      <alignment horizontal="left" vertical="center"/>
    </xf>
    <xf numFmtId="184" fontId="44" fillId="0" borderId="40" xfId="0" applyNumberFormat="1" applyFont="1" applyFill="1" applyBorder="1" applyAlignment="1">
      <alignment horizontal="left" vertical="center"/>
    </xf>
    <xf numFmtId="184" fontId="44" fillId="0" borderId="40" xfId="0" applyNumberFormat="1" applyFont="1" applyBorder="1" applyAlignment="1">
      <alignment horizontal="left" vertical="center"/>
    </xf>
    <xf numFmtId="184" fontId="44" fillId="0" borderId="100" xfId="0" applyNumberFormat="1" applyFont="1" applyFill="1" applyBorder="1" applyAlignment="1">
      <alignment horizontal="left" vertical="center"/>
    </xf>
    <xf numFmtId="193" fontId="44" fillId="0" borderId="12" xfId="0" applyNumberFormat="1" applyFont="1" applyBorder="1" applyAlignment="1">
      <alignment horizontal="left" vertical="center"/>
    </xf>
    <xf numFmtId="185" fontId="0" fillId="25" borderId="101" xfId="0" applyNumberFormat="1" applyFill="1" applyBorder="1" applyAlignment="1">
      <alignment horizontal="left" vertical="center"/>
    </xf>
    <xf numFmtId="185" fontId="0" fillId="7" borderId="39" xfId="0" applyNumberFormat="1" applyFill="1" applyBorder="1" applyAlignment="1">
      <alignment horizontal="left" vertical="center"/>
    </xf>
    <xf numFmtId="185" fontId="0" fillId="25" borderId="40" xfId="0" applyNumberFormat="1" applyFont="1" applyFill="1" applyBorder="1" applyAlignment="1">
      <alignment horizontal="left" vertical="center"/>
    </xf>
    <xf numFmtId="184" fontId="45" fillId="0" borderId="19" xfId="0" applyNumberFormat="1" applyFont="1" applyFill="1" applyBorder="1" applyAlignment="1">
      <alignment horizontal="left" vertical="center"/>
    </xf>
    <xf numFmtId="184" fontId="0" fillId="0" borderId="24" xfId="0" applyNumberFormat="1" applyFont="1" applyBorder="1" applyAlignment="1">
      <alignment horizontal="left" vertical="center"/>
    </xf>
    <xf numFmtId="193" fontId="44" fillId="0" borderId="102" xfId="0" applyNumberFormat="1" applyFont="1" applyBorder="1" applyAlignment="1">
      <alignment horizontal="left" vertical="center"/>
    </xf>
    <xf numFmtId="184" fontId="0" fillId="0" borderId="10" xfId="0" applyNumberFormat="1" applyFont="1" applyBorder="1" applyAlignment="1">
      <alignment horizontal="left" vertical="center"/>
    </xf>
    <xf numFmtId="184" fontId="46" fillId="0" borderId="11" xfId="0" applyNumberFormat="1" applyFont="1" applyFill="1" applyBorder="1" applyAlignment="1">
      <alignment horizontal="left" vertical="center"/>
    </xf>
    <xf numFmtId="184" fontId="0" fillId="0" borderId="31" xfId="0" applyNumberFormat="1" applyFont="1" applyBorder="1" applyAlignment="1">
      <alignment horizontal="left" vertical="center"/>
    </xf>
    <xf numFmtId="184" fontId="0" fillId="0" borderId="40" xfId="0" applyNumberFormat="1" applyFont="1" applyFill="1" applyBorder="1" applyAlignment="1">
      <alignment horizontal="left" vertical="center"/>
    </xf>
    <xf numFmtId="193" fontId="44" fillId="0" borderId="40" xfId="0" applyNumberFormat="1" applyFont="1" applyBorder="1" applyAlignment="1">
      <alignment horizontal="left" vertical="center"/>
    </xf>
    <xf numFmtId="185" fontId="0" fillId="25" borderId="103" xfId="0" applyNumberFormat="1" applyFill="1" applyBorder="1" applyAlignment="1">
      <alignment horizontal="left" vertical="center"/>
    </xf>
    <xf numFmtId="0" fontId="3" fillId="0" borderId="74" xfId="0" applyFont="1" applyBorder="1" applyAlignment="1">
      <alignment horizontal="center" vertical="center" wrapText="1"/>
    </xf>
    <xf numFmtId="185" fontId="0" fillId="0" borderId="21" xfId="0" applyNumberFormat="1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193" fontId="44" fillId="0" borderId="104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85" fontId="0" fillId="25" borderId="105" xfId="0" applyNumberFormat="1" applyFill="1" applyBorder="1" applyAlignment="1">
      <alignment horizontal="left" vertical="center"/>
    </xf>
    <xf numFmtId="185" fontId="0" fillId="25" borderId="106" xfId="0" applyNumberFormat="1" applyFill="1" applyBorder="1" applyAlignment="1">
      <alignment horizontal="left" vertical="center"/>
    </xf>
    <xf numFmtId="185" fontId="0" fillId="25" borderId="107" xfId="0" applyNumberFormat="1" applyFill="1" applyBorder="1" applyAlignment="1">
      <alignment horizontal="left" vertical="center"/>
    </xf>
    <xf numFmtId="185" fontId="0" fillId="0" borderId="10" xfId="0" applyNumberFormat="1" applyFont="1" applyBorder="1" applyAlignment="1">
      <alignment horizontal="left" vertical="center" wrapText="1"/>
    </xf>
    <xf numFmtId="185" fontId="0" fillId="0" borderId="31" xfId="0" applyNumberFormat="1" applyFont="1" applyBorder="1" applyAlignment="1">
      <alignment horizontal="left" vertical="center"/>
    </xf>
    <xf numFmtId="185" fontId="0" fillId="0" borderId="12" xfId="0" applyNumberFormat="1" applyFont="1" applyBorder="1" applyAlignment="1">
      <alignment horizontal="left" vertical="center"/>
    </xf>
    <xf numFmtId="184" fontId="44" fillId="0" borderId="12" xfId="0" applyNumberFormat="1" applyFont="1" applyFill="1" applyBorder="1" applyAlignment="1">
      <alignment horizontal="left" vertical="center"/>
    </xf>
    <xf numFmtId="184" fontId="44" fillId="0" borderId="12" xfId="0" applyNumberFormat="1" applyFont="1" applyBorder="1" applyAlignment="1">
      <alignment horizontal="left" vertical="center"/>
    </xf>
    <xf numFmtId="193" fontId="44" fillId="0" borderId="95" xfId="0" applyNumberFormat="1" applyFont="1" applyBorder="1" applyAlignment="1">
      <alignment horizontal="left" vertical="center"/>
    </xf>
    <xf numFmtId="185" fontId="0" fillId="0" borderId="21" xfId="0" applyNumberFormat="1" applyFont="1" applyBorder="1" applyAlignment="1">
      <alignment horizontal="left" vertical="center" wrapText="1"/>
    </xf>
    <xf numFmtId="185" fontId="0" fillId="0" borderId="78" xfId="0" applyNumberFormat="1" applyFont="1" applyBorder="1" applyAlignment="1">
      <alignment horizontal="left" vertical="center"/>
    </xf>
    <xf numFmtId="184" fontId="0" fillId="0" borderId="78" xfId="0" applyNumberFormat="1" applyFont="1" applyFill="1" applyBorder="1" applyAlignment="1">
      <alignment horizontal="left" vertical="center"/>
    </xf>
    <xf numFmtId="184" fontId="44" fillId="0" borderId="78" xfId="0" applyNumberFormat="1" applyFont="1" applyBorder="1" applyAlignment="1">
      <alignment horizontal="left" vertical="center"/>
    </xf>
    <xf numFmtId="193" fontId="44" fillId="0" borderId="78" xfId="0" applyNumberFormat="1" applyFont="1" applyBorder="1" applyAlignment="1">
      <alignment horizontal="left" vertical="center"/>
    </xf>
    <xf numFmtId="185" fontId="0" fillId="25" borderId="108" xfId="0" applyNumberFormat="1" applyFill="1" applyBorder="1" applyAlignment="1">
      <alignment horizontal="left" vertical="center"/>
    </xf>
    <xf numFmtId="185" fontId="0" fillId="0" borderId="10" xfId="0" applyNumberFormat="1" applyFont="1" applyFill="1" applyBorder="1" applyAlignment="1">
      <alignment horizontal="left" vertical="center" wrapText="1"/>
    </xf>
    <xf numFmtId="184" fontId="45" fillId="0" borderId="79" xfId="0" applyNumberFormat="1" applyFont="1" applyFill="1" applyBorder="1" applyAlignment="1">
      <alignment horizontal="left" vertical="center"/>
    </xf>
    <xf numFmtId="184" fontId="45" fillId="0" borderId="88" xfId="0" applyNumberFormat="1" applyFont="1" applyFill="1" applyBorder="1" applyAlignment="1">
      <alignment horizontal="left" vertical="center"/>
    </xf>
    <xf numFmtId="184" fontId="44" fillId="0" borderId="25" xfId="0" applyNumberFormat="1" applyFont="1" applyFill="1" applyBorder="1" applyAlignment="1">
      <alignment horizontal="left" vertical="center"/>
    </xf>
    <xf numFmtId="185" fontId="44" fillId="0" borderId="25" xfId="0" applyNumberFormat="1" applyFont="1" applyBorder="1" applyAlignment="1">
      <alignment horizontal="left" vertical="center"/>
    </xf>
    <xf numFmtId="185" fontId="44" fillId="0" borderId="11" xfId="0" applyNumberFormat="1" applyFont="1" applyBorder="1" applyAlignment="1">
      <alignment horizontal="left" vertical="center"/>
    </xf>
    <xf numFmtId="193" fontId="44" fillId="0" borderId="109" xfId="0" applyNumberFormat="1" applyFont="1" applyBorder="1" applyAlignment="1">
      <alignment horizontal="left" vertical="center"/>
    </xf>
    <xf numFmtId="184" fontId="45" fillId="0" borderId="110" xfId="0" applyNumberFormat="1" applyFont="1" applyFill="1" applyBorder="1" applyAlignment="1">
      <alignment horizontal="left" vertical="center"/>
    </xf>
    <xf numFmtId="188" fontId="0" fillId="0" borderId="24" xfId="0" applyNumberFormat="1" applyFont="1" applyBorder="1" applyAlignment="1">
      <alignment horizontal="left" vertical="center"/>
    </xf>
    <xf numFmtId="184" fontId="3" fillId="0" borderId="25" xfId="0" applyNumberFormat="1" applyFont="1" applyFill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185" fontId="0" fillId="0" borderId="111" xfId="0" applyNumberFormat="1" applyFill="1" applyBorder="1" applyAlignment="1">
      <alignment horizontal="left" vertical="center"/>
    </xf>
    <xf numFmtId="185" fontId="0" fillId="0" borderId="78" xfId="0" applyNumberFormat="1" applyFill="1" applyBorder="1" applyAlignment="1">
      <alignment horizontal="left" vertical="center"/>
    </xf>
    <xf numFmtId="184" fontId="0" fillId="0" borderId="50" xfId="0" applyNumberFormat="1" applyFont="1" applyFill="1" applyBorder="1" applyAlignment="1">
      <alignment horizontal="left" vertical="center"/>
    </xf>
    <xf numFmtId="185" fontId="0" fillId="0" borderId="11" xfId="0" applyNumberFormat="1" applyBorder="1" applyAlignment="1">
      <alignment horizontal="left" vertical="center"/>
    </xf>
    <xf numFmtId="185" fontId="3" fillId="0" borderId="11" xfId="0" applyNumberFormat="1" applyFont="1" applyFill="1" applyBorder="1" applyAlignment="1">
      <alignment horizontal="left" vertical="center"/>
    </xf>
    <xf numFmtId="184" fontId="33" fillId="0" borderId="11" xfId="0" applyNumberFormat="1" applyFont="1" applyFill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184" fontId="0" fillId="0" borderId="12" xfId="0" applyNumberFormat="1" applyFont="1" applyFill="1" applyBorder="1" applyAlignment="1">
      <alignment horizontal="left" vertical="center"/>
    </xf>
    <xf numFmtId="185" fontId="44" fillId="0" borderId="12" xfId="0" applyNumberFormat="1" applyFont="1" applyBorder="1" applyAlignment="1">
      <alignment horizontal="left" vertical="center"/>
    </xf>
    <xf numFmtId="185" fontId="0" fillId="0" borderId="12" xfId="0" applyNumberFormat="1" applyBorder="1" applyAlignment="1">
      <alignment horizontal="left" vertical="center"/>
    </xf>
    <xf numFmtId="185" fontId="3" fillId="0" borderId="12" xfId="0" applyNumberFormat="1" applyFont="1" applyFill="1" applyBorder="1" applyAlignment="1">
      <alignment horizontal="left" vertical="center"/>
    </xf>
    <xf numFmtId="184" fontId="33" fillId="0" borderId="12" xfId="0" applyNumberFormat="1" applyFont="1" applyFill="1" applyBorder="1" applyAlignment="1">
      <alignment horizontal="left" vertical="center"/>
    </xf>
    <xf numFmtId="185" fontId="27" fillId="0" borderId="112" xfId="0" applyNumberFormat="1" applyFont="1" applyFill="1" applyBorder="1" applyAlignment="1">
      <alignment horizontal="left" vertical="center"/>
    </xf>
    <xf numFmtId="185" fontId="27" fillId="0" borderId="66" xfId="0" applyNumberFormat="1" applyFont="1" applyFill="1" applyBorder="1" applyAlignment="1">
      <alignment horizontal="left" vertical="center"/>
    </xf>
    <xf numFmtId="185" fontId="27" fillId="0" borderId="68" xfId="0" applyNumberFormat="1" applyFont="1" applyFill="1" applyBorder="1" applyAlignment="1">
      <alignment horizontal="left" vertical="center"/>
    </xf>
    <xf numFmtId="185" fontId="44" fillId="0" borderId="67" xfId="0" applyNumberFormat="1" applyFont="1" applyBorder="1" applyAlignment="1">
      <alignment horizontal="left" vertical="center"/>
    </xf>
    <xf numFmtId="185" fontId="27" fillId="0" borderId="71" xfId="0" applyNumberFormat="1" applyFont="1" applyFill="1" applyBorder="1" applyAlignment="1">
      <alignment horizontal="left" vertical="center"/>
    </xf>
    <xf numFmtId="188" fontId="27" fillId="0" borderId="25" xfId="0" applyNumberFormat="1" applyFont="1" applyFill="1" applyBorder="1" applyAlignment="1">
      <alignment horizontal="left" vertical="center"/>
    </xf>
    <xf numFmtId="185" fontId="3" fillId="0" borderId="25" xfId="0" applyNumberFormat="1" applyFont="1" applyFill="1" applyBorder="1" applyAlignment="1">
      <alignment horizontal="left" vertical="center"/>
    </xf>
    <xf numFmtId="185" fontId="28" fillId="0" borderId="72" xfId="0" applyNumberFormat="1" applyFont="1" applyFill="1" applyBorder="1" applyAlignment="1">
      <alignment horizontal="left" vertical="center"/>
    </xf>
    <xf numFmtId="184" fontId="33" fillId="0" borderId="25" xfId="0" applyNumberFormat="1" applyFont="1" applyFill="1" applyBorder="1" applyAlignment="1">
      <alignment horizontal="left" vertical="center"/>
    </xf>
    <xf numFmtId="188" fontId="27" fillId="0" borderId="11" xfId="0" applyNumberFormat="1" applyFont="1" applyFill="1" applyBorder="1" applyAlignment="1">
      <alignment horizontal="left" vertical="center"/>
    </xf>
    <xf numFmtId="184" fontId="3" fillId="0" borderId="11" xfId="0" applyNumberFormat="1" applyFont="1" applyFill="1" applyBorder="1" applyAlignment="1">
      <alignment horizontal="left" vertical="center"/>
    </xf>
    <xf numFmtId="185" fontId="28" fillId="0" borderId="11" xfId="0" applyNumberFormat="1" applyFont="1" applyFill="1" applyBorder="1" applyAlignment="1">
      <alignment horizontal="left" vertical="center"/>
    </xf>
    <xf numFmtId="188" fontId="0" fillId="0" borderId="11" xfId="0" applyNumberFormat="1" applyFont="1" applyBorder="1" applyAlignment="1">
      <alignment horizontal="left" vertical="center"/>
    </xf>
    <xf numFmtId="185" fontId="0" fillId="0" borderId="11" xfId="0" applyNumberFormat="1" applyFont="1" applyBorder="1" applyAlignment="1">
      <alignment horizontal="left" vertical="center" wrapText="1"/>
    </xf>
    <xf numFmtId="0" fontId="1" fillId="0" borderId="83" xfId="0" applyFont="1" applyBorder="1" applyAlignment="1">
      <alignment horizontal="center" vertical="center"/>
    </xf>
    <xf numFmtId="0" fontId="3" fillId="0" borderId="53" xfId="46" applyNumberFormat="1" applyBorder="1" applyAlignment="1" quotePrefix="1">
      <alignment vertical="center"/>
      <protection/>
    </xf>
    <xf numFmtId="0" fontId="3" fillId="0" borderId="84" xfId="46" applyNumberFormat="1" applyFont="1" applyBorder="1" applyAlignment="1" quotePrefix="1">
      <alignment vertical="center"/>
      <protection/>
    </xf>
    <xf numFmtId="0" fontId="3" fillId="0" borderId="113" xfId="46" applyNumberFormat="1" applyBorder="1" applyAlignment="1" quotePrefix="1">
      <alignment vertical="center"/>
      <protection/>
    </xf>
    <xf numFmtId="0" fontId="3" fillId="0" borderId="23" xfId="46" applyNumberFormat="1" applyBorder="1" applyAlignment="1" quotePrefix="1">
      <alignment vertical="center"/>
      <protection/>
    </xf>
    <xf numFmtId="0" fontId="1" fillId="0" borderId="114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84" xfId="46" applyNumberFormat="1" applyFont="1" applyBorder="1" quotePrefix="1">
      <alignment/>
      <protection/>
    </xf>
    <xf numFmtId="185" fontId="0" fillId="0" borderId="10" xfId="0" applyNumberFormat="1" applyFont="1" applyBorder="1" applyAlignment="1">
      <alignment horizontal="left" vertical="center"/>
    </xf>
    <xf numFmtId="185" fontId="0" fillId="0" borderId="11" xfId="0" applyNumberFormat="1" applyFont="1" applyBorder="1" applyAlignment="1">
      <alignment horizontal="left" vertical="center"/>
    </xf>
    <xf numFmtId="184" fontId="0" fillId="0" borderId="11" xfId="0" applyNumberFormat="1" applyFont="1" applyFill="1" applyBorder="1" applyAlignment="1">
      <alignment horizontal="left" vertical="center"/>
    </xf>
    <xf numFmtId="193" fontId="0" fillId="0" borderId="11" xfId="0" applyNumberFormat="1" applyFont="1" applyBorder="1" applyAlignment="1">
      <alignment horizontal="left" vertical="center"/>
    </xf>
    <xf numFmtId="185" fontId="0" fillId="25" borderId="98" xfId="0" applyNumberFormat="1" applyFont="1" applyFill="1" applyBorder="1" applyAlignment="1">
      <alignment horizontal="left" vertical="center"/>
    </xf>
    <xf numFmtId="185" fontId="0" fillId="7" borderId="10" xfId="0" applyNumberFormat="1" applyFont="1" applyFill="1" applyBorder="1" applyAlignment="1">
      <alignment horizontal="left" vertical="center"/>
    </xf>
    <xf numFmtId="185" fontId="0" fillId="25" borderId="11" xfId="0" applyNumberFormat="1" applyFont="1" applyFill="1" applyBorder="1" applyAlignment="1">
      <alignment horizontal="left" vertical="center"/>
    </xf>
    <xf numFmtId="184" fontId="0" fillId="0" borderId="19" xfId="0" applyNumberFormat="1" applyFont="1" applyFill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84" fontId="0" fillId="0" borderId="40" xfId="0" applyNumberFormat="1" applyFont="1" applyBorder="1" applyAlignment="1">
      <alignment horizontal="left" vertical="center"/>
    </xf>
    <xf numFmtId="193" fontId="0" fillId="0" borderId="12" xfId="0" applyNumberFormat="1" applyFont="1" applyBorder="1" applyAlignment="1">
      <alignment horizontal="left" vertical="center"/>
    </xf>
    <xf numFmtId="185" fontId="0" fillId="0" borderId="25" xfId="0" applyNumberFormat="1" applyFont="1" applyFill="1" applyBorder="1" applyAlignment="1">
      <alignment horizontal="left" vertical="center"/>
    </xf>
    <xf numFmtId="184" fontId="2" fillId="0" borderId="111" xfId="0" applyNumberFormat="1" applyFont="1" applyFill="1" applyBorder="1" applyAlignment="1">
      <alignment horizontal="center" vertical="center" wrapText="1"/>
    </xf>
    <xf numFmtId="184" fontId="41" fillId="0" borderId="87" xfId="0" applyNumberFormat="1" applyFont="1" applyFill="1" applyBorder="1" applyAlignment="1">
      <alignment horizontal="center" vertical="center" wrapText="1"/>
    </xf>
    <xf numFmtId="184" fontId="41" fillId="0" borderId="115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185" fontId="0" fillId="25" borderId="21" xfId="0" applyNumberFormat="1" applyFill="1" applyBorder="1" applyAlignment="1">
      <alignment horizontal="left" vertical="center"/>
    </xf>
    <xf numFmtId="185" fontId="0" fillId="7" borderId="48" xfId="0" applyNumberFormat="1" applyFill="1" applyBorder="1" applyAlignment="1">
      <alignment horizontal="left" vertical="center"/>
    </xf>
    <xf numFmtId="185" fontId="0" fillId="5" borderId="78" xfId="0" applyNumberFormat="1" applyFont="1" applyFill="1" applyBorder="1" applyAlignment="1">
      <alignment horizontal="left" vertical="center"/>
    </xf>
    <xf numFmtId="185" fontId="0" fillId="0" borderId="22" xfId="0" applyNumberFormat="1" applyFont="1" applyFill="1" applyBorder="1" applyAlignment="1">
      <alignment horizontal="left" vertical="center"/>
    </xf>
    <xf numFmtId="185" fontId="0" fillId="3" borderId="78" xfId="0" applyNumberFormat="1" applyFont="1" applyFill="1" applyBorder="1" applyAlignment="1">
      <alignment horizontal="left" vertical="center"/>
    </xf>
    <xf numFmtId="185" fontId="0" fillId="22" borderId="79" xfId="0" applyNumberFormat="1" applyFont="1" applyFill="1" applyBorder="1" applyAlignment="1">
      <alignment horizontal="left" vertical="center"/>
    </xf>
    <xf numFmtId="184" fontId="45" fillId="0" borderId="23" xfId="0" applyNumberFormat="1" applyFont="1" applyFill="1" applyBorder="1" applyAlignment="1">
      <alignment horizontal="left" vertical="center"/>
    </xf>
    <xf numFmtId="185" fontId="0" fillId="25" borderId="77" xfId="0" applyNumberFormat="1" applyFill="1" applyBorder="1" applyAlignment="1">
      <alignment horizontal="left" vertical="center"/>
    </xf>
    <xf numFmtId="0" fontId="0" fillId="0" borderId="116" xfId="0" applyBorder="1" applyAlignment="1">
      <alignment vertical="center" textRotation="255"/>
    </xf>
    <xf numFmtId="185" fontId="0" fillId="7" borderId="11" xfId="0" applyNumberFormat="1" applyFill="1" applyBorder="1" applyAlignment="1">
      <alignment horizontal="left" vertical="center"/>
    </xf>
    <xf numFmtId="185" fontId="0" fillId="5" borderId="11" xfId="0" applyNumberFormat="1" applyFont="1" applyFill="1" applyBorder="1" applyAlignment="1">
      <alignment horizontal="left" vertical="center"/>
    </xf>
    <xf numFmtId="185" fontId="0" fillId="0" borderId="27" xfId="0" applyNumberFormat="1" applyFont="1" applyFill="1" applyBorder="1" applyAlignment="1">
      <alignment horizontal="left" vertical="center"/>
    </xf>
    <xf numFmtId="185" fontId="0" fillId="3" borderId="27" xfId="0" applyNumberFormat="1" applyFont="1" applyFill="1" applyBorder="1" applyAlignment="1">
      <alignment horizontal="left" vertical="center"/>
    </xf>
    <xf numFmtId="185" fontId="0" fillId="22" borderId="27" xfId="0" applyNumberFormat="1" applyFont="1" applyFill="1" applyBorder="1" applyAlignment="1">
      <alignment horizontal="left" vertical="center"/>
    </xf>
    <xf numFmtId="0" fontId="3" fillId="0" borderId="10" xfId="46" applyNumberFormat="1" applyFont="1" applyBorder="1" applyAlignment="1" quotePrefix="1">
      <alignment vertical="center"/>
      <protection/>
    </xf>
    <xf numFmtId="185" fontId="0" fillId="25" borderId="82" xfId="0" applyNumberFormat="1" applyFill="1" applyBorder="1" applyAlignment="1">
      <alignment horizontal="left" vertical="center"/>
    </xf>
    <xf numFmtId="185" fontId="0" fillId="25" borderId="49" xfId="0" applyNumberFormat="1" applyFont="1" applyFill="1" applyBorder="1" applyAlignment="1">
      <alignment horizontal="left" vertical="center"/>
    </xf>
    <xf numFmtId="185" fontId="0" fillId="5" borderId="12" xfId="0" applyNumberFormat="1" applyFont="1" applyFill="1" applyBorder="1" applyAlignment="1">
      <alignment horizontal="left" vertical="center"/>
    </xf>
    <xf numFmtId="185" fontId="0" fillId="0" borderId="32" xfId="0" applyNumberFormat="1" applyFont="1" applyFill="1" applyBorder="1" applyAlignment="1">
      <alignment horizontal="left" vertical="center"/>
    </xf>
    <xf numFmtId="185" fontId="0" fillId="3" borderId="32" xfId="0" applyNumberFormat="1" applyFont="1" applyFill="1" applyBorder="1" applyAlignment="1">
      <alignment horizontal="left" vertical="center"/>
    </xf>
    <xf numFmtId="185" fontId="0" fillId="22" borderId="32" xfId="0" applyNumberFormat="1" applyFont="1" applyFill="1" applyBorder="1" applyAlignment="1">
      <alignment horizontal="left" vertical="center"/>
    </xf>
    <xf numFmtId="185" fontId="0" fillId="25" borderId="78" xfId="0" applyNumberFormat="1" applyFont="1" applyFill="1" applyBorder="1" applyAlignment="1">
      <alignment horizontal="left" vertical="center"/>
    </xf>
    <xf numFmtId="185" fontId="0" fillId="0" borderId="83" xfId="0" applyNumberFormat="1" applyFont="1" applyFill="1" applyBorder="1" applyAlignment="1">
      <alignment horizontal="left" vertical="center"/>
    </xf>
    <xf numFmtId="185" fontId="0" fillId="3" borderId="83" xfId="0" applyNumberFormat="1" applyFont="1" applyFill="1" applyBorder="1" applyAlignment="1">
      <alignment horizontal="left" vertical="center"/>
    </xf>
    <xf numFmtId="185" fontId="0" fillId="5" borderId="40" xfId="0" applyNumberFormat="1" applyFont="1" applyFill="1" applyBorder="1" applyAlignment="1">
      <alignment horizontal="left" vertical="center"/>
    </xf>
    <xf numFmtId="185" fontId="0" fillId="5" borderId="25" xfId="0" applyNumberFormat="1" applyFont="1" applyFill="1" applyBorder="1" applyAlignment="1">
      <alignment horizontal="left" vertical="center"/>
    </xf>
    <xf numFmtId="185" fontId="0" fillId="0" borderId="78" xfId="0" applyNumberFormat="1" applyFont="1" applyFill="1" applyBorder="1" applyAlignment="1">
      <alignment horizontal="left" vertical="center"/>
    </xf>
    <xf numFmtId="185" fontId="0" fillId="25" borderId="26" xfId="0" applyNumberFormat="1" applyFill="1" applyBorder="1" applyAlignment="1">
      <alignment horizontal="left" vertical="center"/>
    </xf>
    <xf numFmtId="185" fontId="0" fillId="25" borderId="117" xfId="0" applyNumberFormat="1" applyFill="1" applyBorder="1" applyAlignment="1">
      <alignment horizontal="left" vertical="center"/>
    </xf>
    <xf numFmtId="185" fontId="0" fillId="22" borderId="88" xfId="0" applyNumberFormat="1" applyFont="1" applyFill="1" applyBorder="1" applyAlignment="1">
      <alignment horizontal="left" vertical="center"/>
    </xf>
    <xf numFmtId="185" fontId="0" fillId="22" borderId="22" xfId="0" applyNumberFormat="1" applyFont="1" applyFill="1" applyBorder="1" applyAlignment="1">
      <alignment horizontal="left" vertical="center"/>
    </xf>
    <xf numFmtId="185" fontId="0" fillId="0" borderId="41" xfId="0" applyNumberFormat="1" applyFont="1" applyFill="1" applyBorder="1" applyAlignment="1">
      <alignment horizontal="left" vertical="center"/>
    </xf>
    <xf numFmtId="185" fontId="0" fillId="3" borderId="41" xfId="0" applyNumberFormat="1" applyFont="1" applyFill="1" applyBorder="1" applyAlignment="1">
      <alignment horizontal="left" vertical="center"/>
    </xf>
    <xf numFmtId="185" fontId="0" fillId="3" borderId="22" xfId="0" applyNumberFormat="1" applyFont="1" applyFill="1" applyBorder="1" applyAlignment="1">
      <alignment horizontal="left" vertical="center"/>
    </xf>
    <xf numFmtId="0" fontId="3" fillId="0" borderId="24" xfId="46" applyNumberFormat="1" applyBorder="1" applyAlignment="1" quotePrefix="1">
      <alignment vertical="center"/>
      <protection/>
    </xf>
    <xf numFmtId="0" fontId="3" fillId="0" borderId="10" xfId="46" applyNumberFormat="1" applyBorder="1" quotePrefix="1">
      <alignment/>
      <protection/>
    </xf>
    <xf numFmtId="185" fontId="0" fillId="25" borderId="118" xfId="0" applyNumberFormat="1" applyFill="1" applyBorder="1" applyAlignment="1">
      <alignment horizontal="left" vertical="center"/>
    </xf>
    <xf numFmtId="0" fontId="1" fillId="0" borderId="119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 wrapText="1"/>
    </xf>
    <xf numFmtId="185" fontId="0" fillId="0" borderId="83" xfId="0" applyNumberFormat="1" applyFill="1" applyBorder="1" applyAlignment="1">
      <alignment horizontal="left" vertical="center"/>
    </xf>
    <xf numFmtId="185" fontId="46" fillId="0" borderId="78" xfId="0" applyNumberFormat="1" applyFont="1" applyFill="1" applyBorder="1" applyAlignment="1">
      <alignment horizontal="left" vertical="center"/>
    </xf>
    <xf numFmtId="184" fontId="45" fillId="0" borderId="14" xfId="0" applyNumberFormat="1" applyFont="1" applyFill="1" applyBorder="1" applyAlignment="1">
      <alignment horizontal="left" vertical="center"/>
    </xf>
    <xf numFmtId="185" fontId="3" fillId="0" borderId="27" xfId="0" applyNumberFormat="1" applyFont="1" applyFill="1" applyBorder="1" applyAlignment="1">
      <alignment horizontal="left" vertical="center"/>
    </xf>
    <xf numFmtId="185" fontId="3" fillId="0" borderId="32" xfId="0" applyNumberFormat="1" applyFont="1" applyFill="1" applyBorder="1" applyAlignment="1">
      <alignment horizontal="left" vertical="center"/>
    </xf>
    <xf numFmtId="184" fontId="33" fillId="0" borderId="32" xfId="0" applyNumberFormat="1" applyFont="1" applyFill="1" applyBorder="1" applyAlignment="1">
      <alignment horizontal="left" vertical="center"/>
    </xf>
    <xf numFmtId="185" fontId="27" fillId="0" borderId="70" xfId="0" applyNumberFormat="1" applyFont="1" applyFill="1" applyBorder="1" applyAlignment="1">
      <alignment horizontal="left" vertical="center"/>
    </xf>
    <xf numFmtId="185" fontId="27" fillId="0" borderId="120" xfId="0" applyNumberFormat="1" applyFont="1" applyFill="1" applyBorder="1" applyAlignment="1">
      <alignment horizontal="left" vertical="center"/>
    </xf>
    <xf numFmtId="0" fontId="0" fillId="0" borderId="53" xfId="0" applyBorder="1" applyAlignment="1">
      <alignment vertical="center"/>
    </xf>
    <xf numFmtId="0" fontId="0" fillId="0" borderId="121" xfId="0" applyBorder="1" applyAlignment="1">
      <alignment vertical="center"/>
    </xf>
    <xf numFmtId="0" fontId="0" fillId="0" borderId="122" xfId="0" applyBorder="1" applyAlignment="1">
      <alignment vertical="center"/>
    </xf>
    <xf numFmtId="0" fontId="1" fillId="0" borderId="123" xfId="0" applyFont="1" applyBorder="1" applyAlignment="1">
      <alignment horizontal="center" vertical="center"/>
    </xf>
    <xf numFmtId="0" fontId="0" fillId="0" borderId="92" xfId="0" applyBorder="1" applyAlignment="1">
      <alignment vertical="center"/>
    </xf>
    <xf numFmtId="0" fontId="1" fillId="0" borderId="99" xfId="0" applyFont="1" applyBorder="1" applyAlignment="1">
      <alignment horizontal="center" vertical="center" textRotation="255"/>
    </xf>
    <xf numFmtId="0" fontId="1" fillId="0" borderId="81" xfId="0" applyFont="1" applyBorder="1" applyAlignment="1">
      <alignment horizontal="center" vertical="center" textRotation="255"/>
    </xf>
    <xf numFmtId="0" fontId="1" fillId="0" borderId="110" xfId="0" applyFont="1" applyBorder="1" applyAlignment="1">
      <alignment horizontal="center" vertical="center" textRotation="255"/>
    </xf>
    <xf numFmtId="0" fontId="34" fillId="3" borderId="11" xfId="0" applyFont="1" applyFill="1" applyBorder="1" applyAlignment="1">
      <alignment horizontal="center" vertical="center"/>
    </xf>
    <xf numFmtId="0" fontId="36" fillId="3" borderId="11" xfId="0" applyFont="1" applyFill="1" applyBorder="1" applyAlignment="1">
      <alignment horizontal="center" vertical="center"/>
    </xf>
    <xf numFmtId="0" fontId="1" fillId="0" borderId="92" xfId="0" applyFont="1" applyBorder="1" applyAlignment="1">
      <alignment horizontal="center" vertical="center" textRotation="255"/>
    </xf>
    <xf numFmtId="0" fontId="24" fillId="0" borderId="124" xfId="0" applyFont="1" applyBorder="1" applyAlignment="1">
      <alignment horizontal="center" vertical="center"/>
    </xf>
    <xf numFmtId="0" fontId="31" fillId="0" borderId="87" xfId="47" applyFont="1" applyBorder="1" applyAlignment="1">
      <alignment horizontal="center" vertical="center"/>
      <protection/>
    </xf>
    <xf numFmtId="0" fontId="31" fillId="0" borderId="111" xfId="47" applyFont="1" applyBorder="1" applyAlignment="1">
      <alignment horizontal="center" vertical="center"/>
      <protection/>
    </xf>
    <xf numFmtId="0" fontId="31" fillId="0" borderId="125" xfId="47" applyFont="1" applyBorder="1" applyAlignment="1">
      <alignment horizontal="center" vertical="center"/>
      <protection/>
    </xf>
    <xf numFmtId="0" fontId="31" fillId="0" borderId="126" xfId="47" applyFont="1" applyBorder="1" applyAlignment="1">
      <alignment horizontal="center" vertical="center"/>
      <protection/>
    </xf>
    <xf numFmtId="0" fontId="31" fillId="0" borderId="124" xfId="47" applyFont="1" applyBorder="1" applyAlignment="1">
      <alignment horizontal="center" vertical="center"/>
      <protection/>
    </xf>
    <xf numFmtId="0" fontId="31" fillId="0" borderId="127" xfId="47" applyFont="1" applyBorder="1" applyAlignment="1">
      <alignment horizontal="center" vertical="center"/>
      <protection/>
    </xf>
    <xf numFmtId="0" fontId="1" fillId="0" borderId="74" xfId="0" applyFont="1" applyBorder="1" applyAlignment="1">
      <alignment horizontal="center" vertical="center" textRotation="255"/>
    </xf>
    <xf numFmtId="0" fontId="1" fillId="0" borderId="75" xfId="0" applyFont="1" applyBorder="1" applyAlignment="1">
      <alignment horizontal="center" vertical="center" textRotation="255"/>
    </xf>
    <xf numFmtId="184" fontId="2" fillId="0" borderId="87" xfId="0" applyNumberFormat="1" applyFont="1" applyFill="1" applyBorder="1" applyAlignment="1">
      <alignment horizontal="center" vertical="center" wrapText="1"/>
    </xf>
    <xf numFmtId="184" fontId="2" fillId="0" borderId="13" xfId="0" applyNumberFormat="1" applyFont="1" applyFill="1" applyBorder="1" applyAlignment="1">
      <alignment horizontal="center" vertical="center" wrapText="1"/>
    </xf>
    <xf numFmtId="0" fontId="1" fillId="0" borderId="116" xfId="0" applyFont="1" applyBorder="1" applyAlignment="1">
      <alignment horizontal="center" vertical="center" textRotation="255"/>
    </xf>
    <xf numFmtId="0" fontId="0" fillId="0" borderId="75" xfId="0" applyBorder="1" applyAlignment="1">
      <alignment vertical="center" textRotation="255"/>
    </xf>
    <xf numFmtId="184" fontId="2" fillId="0" borderId="124" xfId="0" applyNumberFormat="1" applyFont="1" applyFill="1" applyBorder="1" applyAlignment="1">
      <alignment horizontal="center" vertical="center" wrapText="1"/>
    </xf>
    <xf numFmtId="184" fontId="2" fillId="0" borderId="126" xfId="0" applyNumberFormat="1" applyFont="1" applyFill="1" applyBorder="1" applyAlignment="1">
      <alignment horizontal="center" vertical="center" wrapText="1"/>
    </xf>
    <xf numFmtId="184" fontId="30" fillId="0" borderId="74" xfId="0" applyNumberFormat="1" applyFont="1" applyFill="1" applyBorder="1" applyAlignment="1">
      <alignment horizontal="center" vertical="center" wrapText="1"/>
    </xf>
    <xf numFmtId="184" fontId="30" fillId="0" borderId="116" xfId="0" applyNumberFormat="1" applyFont="1" applyFill="1" applyBorder="1" applyAlignment="1">
      <alignment horizontal="center" vertical="center" wrapText="1"/>
    </xf>
    <xf numFmtId="0" fontId="2" fillId="0" borderId="50" xfId="47" applyFont="1" applyBorder="1" applyAlignment="1">
      <alignment horizontal="center" vertical="center"/>
      <protection/>
    </xf>
    <xf numFmtId="0" fontId="2" fillId="0" borderId="111" xfId="47" applyFont="1" applyBorder="1" applyAlignment="1">
      <alignment horizontal="center" vertical="center"/>
      <protection/>
    </xf>
    <xf numFmtId="184" fontId="4" fillId="0" borderId="74" xfId="0" applyNumberFormat="1" applyFont="1" applyFill="1" applyBorder="1" applyAlignment="1">
      <alignment horizontal="center" vertical="center" wrapText="1"/>
    </xf>
    <xf numFmtId="184" fontId="4" fillId="0" borderId="116" xfId="0" applyNumberFormat="1" applyFont="1" applyFill="1" applyBorder="1" applyAlignment="1">
      <alignment horizontal="center" vertical="center" wrapText="1"/>
    </xf>
    <xf numFmtId="184" fontId="2" fillId="0" borderId="74" xfId="0" applyNumberFormat="1" applyFont="1" applyFill="1" applyBorder="1" applyAlignment="1">
      <alignment horizontal="center" vertical="center" wrapText="1"/>
    </xf>
    <xf numFmtId="184" fontId="2" fillId="0" borderId="116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1" fillId="0" borderId="0" xfId="47" applyFont="1" applyBorder="1" applyAlignment="1">
      <alignment horizontal="center" vertical="center"/>
      <protection/>
    </xf>
    <xf numFmtId="0" fontId="2" fillId="0" borderId="115" xfId="47" applyFont="1" applyBorder="1" applyAlignment="1">
      <alignment horizontal="center" vertical="center"/>
      <protection/>
    </xf>
    <xf numFmtId="0" fontId="2" fillId="0" borderId="15" xfId="47" applyFont="1" applyBorder="1" applyAlignment="1">
      <alignment horizontal="center" vertical="center"/>
      <protection/>
    </xf>
    <xf numFmtId="49" fontId="2" fillId="0" borderId="74" xfId="0" applyNumberFormat="1" applyFont="1" applyBorder="1" applyAlignment="1">
      <alignment horizontal="center" vertical="center" wrapText="1"/>
    </xf>
    <xf numFmtId="49" fontId="2" fillId="0" borderId="116" xfId="0" applyNumberFormat="1" applyFont="1" applyBorder="1" applyAlignment="1">
      <alignment horizontal="center" vertical="center" wrapText="1"/>
    </xf>
    <xf numFmtId="49" fontId="2" fillId="0" borderId="125" xfId="0" applyNumberFormat="1" applyFont="1" applyBorder="1" applyAlignment="1">
      <alignment horizontal="center" vertical="center" wrapText="1"/>
    </xf>
    <xf numFmtId="49" fontId="2" fillId="0" borderId="127" xfId="0" applyNumberFormat="1" applyFont="1" applyBorder="1" applyAlignment="1">
      <alignment horizontal="center" vertical="center" wrapText="1"/>
    </xf>
    <xf numFmtId="49" fontId="2" fillId="0" borderId="76" xfId="0" applyNumberFormat="1" applyFont="1" applyBorder="1" applyAlignment="1">
      <alignment horizontal="center" vertical="center" wrapText="1"/>
    </xf>
    <xf numFmtId="184" fontId="4" fillId="0" borderId="125" xfId="0" applyNumberFormat="1" applyFont="1" applyFill="1" applyBorder="1" applyAlignment="1">
      <alignment horizontal="center" vertical="center" wrapText="1"/>
    </xf>
    <xf numFmtId="184" fontId="4" fillId="0" borderId="127" xfId="0" applyNumberFormat="1" applyFont="1" applyFill="1" applyBorder="1" applyAlignment="1">
      <alignment horizontal="center" vertical="center" wrapText="1"/>
    </xf>
    <xf numFmtId="184" fontId="30" fillId="0" borderId="75" xfId="0" applyNumberFormat="1" applyFont="1" applyFill="1" applyBorder="1" applyAlignment="1">
      <alignment horizontal="center" vertical="center" wrapText="1"/>
    </xf>
    <xf numFmtId="0" fontId="2" fillId="0" borderId="87" xfId="47" applyFont="1" applyBorder="1" applyAlignment="1">
      <alignment horizontal="center" vertical="center"/>
      <protection/>
    </xf>
    <xf numFmtId="0" fontId="2" fillId="0" borderId="47" xfId="47" applyFont="1" applyBorder="1" applyAlignment="1">
      <alignment horizontal="center" vertical="center"/>
      <protection/>
    </xf>
    <xf numFmtId="0" fontId="38" fillId="0" borderId="83" xfId="47" applyFont="1" applyBorder="1" applyAlignment="1">
      <alignment horizontal="center" vertical="center"/>
      <protection/>
    </xf>
    <xf numFmtId="0" fontId="38" fillId="0" borderId="128" xfId="47" applyFont="1" applyBorder="1" applyAlignment="1">
      <alignment horizontal="center" vertical="center"/>
      <protection/>
    </xf>
    <xf numFmtId="184" fontId="2" fillId="0" borderId="75" xfId="0" applyNumberFormat="1" applyFont="1" applyFill="1" applyBorder="1" applyAlignment="1">
      <alignment horizontal="center" vertical="center" wrapText="1"/>
    </xf>
    <xf numFmtId="184" fontId="2" fillId="0" borderId="47" xfId="0" applyNumberFormat="1" applyFont="1" applyFill="1" applyBorder="1" applyAlignment="1">
      <alignment horizontal="center" vertical="center" wrapText="1"/>
    </xf>
    <xf numFmtId="184" fontId="2" fillId="0" borderId="48" xfId="0" applyNumberFormat="1" applyFont="1" applyFill="1" applyBorder="1" applyAlignment="1">
      <alignment horizontal="center" vertical="center" wrapText="1"/>
    </xf>
    <xf numFmtId="49" fontId="2" fillId="0" borderId="129" xfId="0" applyNumberFormat="1" applyFont="1" applyBorder="1" applyAlignment="1">
      <alignment horizontal="center" vertical="center" wrapText="1"/>
    </xf>
    <xf numFmtId="49" fontId="2" fillId="0" borderId="77" xfId="0" applyNumberFormat="1" applyFont="1" applyBorder="1" applyAlignment="1">
      <alignment horizontal="center" vertical="center" wrapText="1"/>
    </xf>
    <xf numFmtId="49" fontId="2" fillId="0" borderId="99" xfId="0" applyNumberFormat="1" applyFont="1" applyBorder="1" applyAlignment="1">
      <alignment horizontal="center" vertical="center" wrapText="1"/>
    </xf>
    <xf numFmtId="49" fontId="2" fillId="0" borderId="110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184" fontId="2" fillId="0" borderId="50" xfId="0" applyNumberFormat="1" applyFont="1" applyFill="1" applyBorder="1" applyAlignment="1">
      <alignment horizontal="center" vertical="center" wrapText="1"/>
    </xf>
    <xf numFmtId="184" fontId="2" fillId="0" borderId="22" xfId="0" applyNumberFormat="1" applyFont="1" applyFill="1" applyBorder="1" applyAlignment="1">
      <alignment horizontal="center" vertical="center" wrapText="1"/>
    </xf>
    <xf numFmtId="184" fontId="4" fillId="0" borderId="87" xfId="0" applyNumberFormat="1" applyFont="1" applyFill="1" applyBorder="1" applyAlignment="1">
      <alignment horizontal="center" vertical="center" wrapText="1"/>
    </xf>
    <xf numFmtId="184" fontId="4" fillId="0" borderId="126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textRotation="255"/>
    </xf>
    <xf numFmtId="0" fontId="1" fillId="0" borderId="28" xfId="0" applyFont="1" applyBorder="1" applyAlignment="1">
      <alignment horizontal="center" vertical="center" textRotation="255"/>
    </xf>
    <xf numFmtId="0" fontId="1" fillId="0" borderId="38" xfId="0" applyFont="1" applyBorder="1" applyAlignment="1">
      <alignment horizontal="center" vertical="center" textRotation="255"/>
    </xf>
    <xf numFmtId="0" fontId="1" fillId="0" borderId="130" xfId="0" applyFont="1" applyBorder="1" applyAlignment="1">
      <alignment horizontal="center" vertical="center" textRotation="255"/>
    </xf>
    <xf numFmtId="0" fontId="1" fillId="0" borderId="113" xfId="0" applyFont="1" applyBorder="1" applyAlignment="1">
      <alignment horizontal="center" vertical="center" textRotation="255"/>
    </xf>
    <xf numFmtId="0" fontId="1" fillId="0" borderId="131" xfId="0" applyFont="1" applyBorder="1" applyAlignment="1">
      <alignment horizontal="center" vertical="center" textRotation="255"/>
    </xf>
    <xf numFmtId="184" fontId="40" fillId="0" borderId="87" xfId="0" applyNumberFormat="1" applyFont="1" applyFill="1" applyBorder="1" applyAlignment="1">
      <alignment horizontal="center" vertical="center" wrapText="1"/>
    </xf>
    <xf numFmtId="184" fontId="40" fillId="0" borderId="126" xfId="0" applyNumberFormat="1" applyFont="1" applyFill="1" applyBorder="1" applyAlignment="1">
      <alignment horizontal="center" vertical="center" wrapText="1"/>
    </xf>
    <xf numFmtId="0" fontId="41" fillId="0" borderId="87" xfId="0" applyFont="1" applyBorder="1" applyAlignment="1">
      <alignment horizontal="center" vertical="center" wrapText="1"/>
    </xf>
    <xf numFmtId="0" fontId="41" fillId="0" borderId="126" xfId="0" applyFont="1" applyBorder="1" applyAlignment="1">
      <alignment horizontal="center" vertical="center" wrapText="1"/>
    </xf>
    <xf numFmtId="0" fontId="41" fillId="0" borderId="74" xfId="0" applyFont="1" applyBorder="1" applyAlignment="1">
      <alignment horizontal="center" vertical="center" wrapText="1"/>
    </xf>
    <xf numFmtId="0" fontId="41" fillId="0" borderId="11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124" xfId="0" applyFont="1" applyBorder="1" applyAlignment="1">
      <alignment horizontal="center" vertical="center"/>
    </xf>
    <xf numFmtId="184" fontId="42" fillId="0" borderId="23" xfId="0" applyNumberFormat="1" applyFont="1" applyFill="1" applyBorder="1" applyAlignment="1">
      <alignment horizontal="center" vertical="center" wrapText="1"/>
    </xf>
    <xf numFmtId="184" fontId="42" fillId="0" borderId="38" xfId="0" applyNumberFormat="1" applyFont="1" applyFill="1" applyBorder="1" applyAlignment="1">
      <alignment horizontal="center" vertical="center" wrapText="1"/>
    </xf>
    <xf numFmtId="0" fontId="43" fillId="0" borderId="77" xfId="0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center" wrapText="1"/>
    </xf>
    <xf numFmtId="0" fontId="43" fillId="0" borderId="49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1" fillId="0" borderId="87" xfId="0" applyFont="1" applyBorder="1" applyAlignment="1">
      <alignment horizontal="center" vertical="center"/>
    </xf>
    <xf numFmtId="0" fontId="41" fillId="0" borderId="126" xfId="0" applyFont="1" applyBorder="1" applyAlignment="1">
      <alignment horizontal="center" vertical="center"/>
    </xf>
    <xf numFmtId="185" fontId="41" fillId="0" borderId="74" xfId="0" applyNumberFormat="1" applyFont="1" applyBorder="1" applyAlignment="1">
      <alignment horizontal="center" vertical="center" wrapText="1"/>
    </xf>
    <xf numFmtId="185" fontId="41" fillId="0" borderId="116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2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31" fillId="0" borderId="89" xfId="47" applyFont="1" applyBorder="1" applyAlignment="1">
      <alignment horizontal="center" vertical="center"/>
      <protection/>
    </xf>
    <xf numFmtId="0" fontId="31" fillId="0" borderId="18" xfId="47" applyFont="1" applyBorder="1" applyAlignment="1">
      <alignment horizontal="center" vertical="center"/>
      <protection/>
    </xf>
    <xf numFmtId="0" fontId="31" fillId="0" borderId="90" xfId="47" applyFont="1" applyBorder="1" applyAlignment="1">
      <alignment horizontal="center" vertical="center"/>
      <protection/>
    </xf>
    <xf numFmtId="0" fontId="31" fillId="0" borderId="50" xfId="47" applyFont="1" applyBorder="1" applyAlignment="1">
      <alignment horizontal="center" vertical="center"/>
      <protection/>
    </xf>
    <xf numFmtId="49" fontId="40" fillId="0" borderId="79" xfId="0" applyNumberFormat="1" applyFont="1" applyBorder="1" applyAlignment="1">
      <alignment horizontal="center" vertical="center" wrapText="1"/>
    </xf>
    <xf numFmtId="49" fontId="40" fillId="0" borderId="88" xfId="0" applyNumberFormat="1" applyFont="1" applyBorder="1" applyAlignment="1">
      <alignment horizontal="center" vertical="center" wrapText="1"/>
    </xf>
    <xf numFmtId="49" fontId="40" fillId="0" borderId="47" xfId="0" applyNumberFormat="1" applyFont="1" applyBorder="1" applyAlignment="1">
      <alignment horizontal="center" vertical="center" wrapText="1"/>
    </xf>
    <xf numFmtId="49" fontId="40" fillId="0" borderId="132" xfId="0" applyNumberFormat="1" applyFont="1" applyBorder="1" applyAlignment="1">
      <alignment horizontal="center" vertical="center" wrapText="1"/>
    </xf>
    <xf numFmtId="49" fontId="40" fillId="0" borderId="23" xfId="0" applyNumberFormat="1" applyFont="1" applyBorder="1" applyAlignment="1">
      <alignment horizontal="center" vertical="center" wrapText="1"/>
    </xf>
    <xf numFmtId="49" fontId="40" fillId="0" borderId="38" xfId="0" applyNumberFormat="1" applyFont="1" applyBorder="1" applyAlignment="1">
      <alignment horizontal="center" vertical="center" wrapText="1"/>
    </xf>
    <xf numFmtId="185" fontId="41" fillId="0" borderId="0" xfId="0" applyNumberFormat="1" applyFont="1" applyBorder="1" applyAlignment="1">
      <alignment horizontal="center" vertical="center" wrapText="1"/>
    </xf>
    <xf numFmtId="185" fontId="41" fillId="0" borderId="124" xfId="0" applyNumberFormat="1" applyFont="1" applyBorder="1" applyAlignment="1">
      <alignment horizontal="center" vertical="center" wrapText="1"/>
    </xf>
    <xf numFmtId="185" fontId="41" fillId="0" borderId="87" xfId="0" applyNumberFormat="1" applyFont="1" applyBorder="1" applyAlignment="1">
      <alignment horizontal="center" vertical="center" wrapText="1"/>
    </xf>
    <xf numFmtId="185" fontId="41" fillId="0" borderId="126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textRotation="255"/>
    </xf>
    <xf numFmtId="0" fontId="1" fillId="0" borderId="27" xfId="0" applyFont="1" applyBorder="1" applyAlignment="1">
      <alignment horizontal="center" vertical="center" textRotation="255"/>
    </xf>
    <xf numFmtId="0" fontId="1" fillId="0" borderId="41" xfId="0" applyFont="1" applyBorder="1" applyAlignment="1">
      <alignment horizontal="center" vertical="center" textRotation="255"/>
    </xf>
    <xf numFmtId="0" fontId="1" fillId="0" borderId="32" xfId="0" applyFont="1" applyBorder="1" applyAlignment="1">
      <alignment horizontal="center" vertical="center" textRotation="255"/>
    </xf>
    <xf numFmtId="184" fontId="41" fillId="0" borderId="87" xfId="0" applyNumberFormat="1" applyFont="1" applyFill="1" applyBorder="1" applyAlignment="1">
      <alignment horizontal="center" vertical="center" wrapText="1"/>
    </xf>
    <xf numFmtId="184" fontId="41" fillId="0" borderId="111" xfId="0" applyNumberFormat="1" applyFont="1" applyFill="1" applyBorder="1" applyAlignment="1">
      <alignment horizontal="center" vertical="center" wrapText="1"/>
    </xf>
    <xf numFmtId="184" fontId="40" fillId="0" borderId="74" xfId="0" applyNumberFormat="1" applyFont="1" applyFill="1" applyBorder="1" applyAlignment="1">
      <alignment horizontal="center" vertical="center" wrapText="1"/>
    </xf>
    <xf numFmtId="184" fontId="40" fillId="0" borderId="116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31" fillId="0" borderId="115" xfId="47" applyFont="1" applyBorder="1" applyAlignment="1">
      <alignment horizontal="center" vertical="center"/>
      <protection/>
    </xf>
    <xf numFmtId="0" fontId="31" fillId="0" borderId="17" xfId="47" applyFont="1" applyBorder="1" applyAlignment="1">
      <alignment horizontal="center" vertical="center"/>
      <protection/>
    </xf>
    <xf numFmtId="0" fontId="31" fillId="0" borderId="20" xfId="47" applyFont="1" applyBorder="1" applyAlignment="1">
      <alignment horizontal="center" vertical="center"/>
      <protection/>
    </xf>
    <xf numFmtId="184" fontId="41" fillId="0" borderId="74" xfId="0" applyNumberFormat="1" applyFont="1" applyFill="1" applyBorder="1" applyAlignment="1">
      <alignment horizontal="center" vertical="center" wrapText="1"/>
    </xf>
    <xf numFmtId="184" fontId="41" fillId="0" borderId="126" xfId="0" applyNumberFormat="1" applyFont="1" applyFill="1" applyBorder="1" applyAlignment="1">
      <alignment horizontal="center" vertical="center" wrapText="1"/>
    </xf>
    <xf numFmtId="184" fontId="41" fillId="0" borderId="125" xfId="0" applyNumberFormat="1" applyFont="1" applyFill="1" applyBorder="1" applyAlignment="1">
      <alignment horizontal="center" vertical="center" wrapText="1"/>
    </xf>
    <xf numFmtId="184" fontId="40" fillId="0" borderId="13" xfId="0" applyNumberFormat="1" applyFont="1" applyFill="1" applyBorder="1" applyAlignment="1">
      <alignment horizontal="center" vertical="center" wrapText="1"/>
    </xf>
    <xf numFmtId="184" fontId="41" fillId="0" borderId="76" xfId="0" applyNumberFormat="1" applyFont="1" applyFill="1" applyBorder="1" applyAlignment="1">
      <alignment horizontal="center" vertical="center" wrapText="1"/>
    </xf>
    <xf numFmtId="185" fontId="0" fillId="25" borderId="10" xfId="0" applyNumberFormat="1" applyFill="1" applyBorder="1" applyAlignment="1">
      <alignment horizontal="left" vertical="center"/>
    </xf>
    <xf numFmtId="185" fontId="0" fillId="5" borderId="78" xfId="0" applyNumberFormat="1" applyFill="1" applyBorder="1" applyAlignment="1">
      <alignment horizontal="left" vertical="center"/>
    </xf>
    <xf numFmtId="185" fontId="0" fillId="5" borderId="11" xfId="0" applyNumberFormat="1" applyFill="1" applyBorder="1" applyAlignment="1">
      <alignment horizontal="left" vertical="center"/>
    </xf>
    <xf numFmtId="185" fontId="0" fillId="5" borderId="10" xfId="0" applyNumberFormat="1" applyFill="1" applyBorder="1" applyAlignment="1">
      <alignment horizontal="left" vertical="center"/>
    </xf>
    <xf numFmtId="185" fontId="0" fillId="5" borderId="39" xfId="0" applyNumberFormat="1" applyFill="1" applyBorder="1" applyAlignment="1">
      <alignment horizontal="left" vertical="center"/>
    </xf>
    <xf numFmtId="185" fontId="0" fillId="25" borderId="24" xfId="0" applyNumberFormat="1" applyFill="1" applyBorder="1" applyAlignment="1">
      <alignment horizontal="left" vertical="center"/>
    </xf>
    <xf numFmtId="185" fontId="0" fillId="25" borderId="31" xfId="0" applyNumberFormat="1" applyFill="1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185" fontId="0" fillId="0" borderId="119" xfId="0" applyNumberFormat="1" applyFill="1" applyBorder="1" applyAlignment="1">
      <alignment horizontal="left" vertical="center"/>
    </xf>
    <xf numFmtId="184" fontId="45" fillId="0" borderId="74" xfId="0" applyNumberFormat="1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/>
    </xf>
    <xf numFmtId="184" fontId="33" fillId="0" borderId="78" xfId="0" applyNumberFormat="1" applyFont="1" applyFill="1" applyBorder="1" applyAlignment="1">
      <alignment horizontal="left" vertical="center"/>
    </xf>
    <xf numFmtId="184" fontId="33" fillId="0" borderId="62" xfId="0" applyNumberFormat="1" applyFont="1" applyFill="1" applyBorder="1" applyAlignment="1">
      <alignment horizontal="left" vertical="center"/>
    </xf>
  </cellXfs>
  <cellStyles count="56">
    <cellStyle name="Normal" xfId="0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6" xfId="43"/>
    <cellStyle name="常规 7" xfId="44"/>
    <cellStyle name="常规 9" xfId="45"/>
    <cellStyle name="常规_Sheet1" xfId="46"/>
    <cellStyle name="常规_交通运输教研室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30;&#21153;\2012.2.12&#25509;&#25163;&#21518;&#20570;&#37228;&#37329;&#26126;&#32454;\&#20844;&#31034;&#21040;&#38498;&#21153;&#20844;&#24320;&#30340;&#37228;&#37329;&#26376;&#21457;&#25918;&#26126;&#32454;&#34920;&#65288;&#33258;&#24049;&#30041;&#24213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130;&#21153;\2012.2.12&#25509;&#25163;&#21518;&#20570;&#37228;&#37329;&#26126;&#32454;&#33258;&#24049;&#27491;&#22312;&#20570;&#30340;\&#20844;&#31034;&#21040;&#38498;&#21153;&#20844;&#24320;&#30340;&#37228;&#37329;&#26376;&#21457;&#25918;&#26126;&#32454;&#34920;&#65288;&#33258;&#24049;&#30041;&#2421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年2月"/>
      <sheetName val="03月"/>
      <sheetName val="04月"/>
      <sheetName val="05月"/>
      <sheetName val="06月"/>
      <sheetName val="07月"/>
      <sheetName val="08月"/>
      <sheetName val="09月"/>
      <sheetName val="10月"/>
      <sheetName val="11月"/>
      <sheetName val="12月"/>
      <sheetName val="2013年1月"/>
    </sheetNames>
    <sheetDataSet>
      <sheetData sheetId="0">
        <row r="5">
          <cell r="H5">
            <v>57000</v>
          </cell>
        </row>
        <row r="6">
          <cell r="H6">
            <v>0</v>
          </cell>
        </row>
        <row r="7">
          <cell r="H7">
            <v>23000</v>
          </cell>
        </row>
        <row r="8">
          <cell r="H8">
            <v>18000</v>
          </cell>
        </row>
        <row r="9">
          <cell r="H9">
            <v>20000</v>
          </cell>
        </row>
        <row r="10">
          <cell r="H10">
            <v>14000</v>
          </cell>
        </row>
        <row r="11">
          <cell r="H11">
            <v>18000</v>
          </cell>
        </row>
        <row r="12">
          <cell r="H12">
            <v>0</v>
          </cell>
        </row>
        <row r="13">
          <cell r="H13">
            <v>2000</v>
          </cell>
        </row>
        <row r="14">
          <cell r="H14">
            <v>0</v>
          </cell>
        </row>
        <row r="15">
          <cell r="H15">
            <v>16915.77</v>
          </cell>
        </row>
        <row r="16">
          <cell r="H16">
            <v>7000</v>
          </cell>
        </row>
        <row r="17">
          <cell r="H17">
            <v>7000</v>
          </cell>
        </row>
        <row r="18">
          <cell r="H18">
            <v>-2469.49</v>
          </cell>
        </row>
        <row r="19">
          <cell r="H19">
            <v>6000</v>
          </cell>
        </row>
        <row r="20">
          <cell r="H20">
            <v>-21869.94</v>
          </cell>
        </row>
        <row r="21">
          <cell r="H21">
            <v>-7695.94</v>
          </cell>
        </row>
        <row r="22">
          <cell r="H22">
            <v>1.0231815394945443E-12</v>
          </cell>
        </row>
        <row r="23">
          <cell r="H23">
            <v>23000</v>
          </cell>
        </row>
        <row r="24">
          <cell r="H24">
            <v>3000</v>
          </cell>
        </row>
        <row r="25">
          <cell r="H25">
            <v>0</v>
          </cell>
        </row>
        <row r="26">
          <cell r="H26">
            <v>14000</v>
          </cell>
        </row>
        <row r="27">
          <cell r="H27">
            <v>0</v>
          </cell>
        </row>
        <row r="28">
          <cell r="H28">
            <v>24000</v>
          </cell>
        </row>
        <row r="29">
          <cell r="H29">
            <v>-5538.48</v>
          </cell>
        </row>
        <row r="30">
          <cell r="H30">
            <v>2000</v>
          </cell>
        </row>
        <row r="31">
          <cell r="H31">
            <v>-3952.58</v>
          </cell>
        </row>
        <row r="32">
          <cell r="H32">
            <v>10000</v>
          </cell>
        </row>
        <row r="33">
          <cell r="H33">
            <v>0</v>
          </cell>
        </row>
        <row r="34">
          <cell r="H34">
            <v>7000</v>
          </cell>
        </row>
        <row r="35">
          <cell r="H35">
            <v>-6476.02</v>
          </cell>
        </row>
        <row r="36">
          <cell r="H36">
            <v>6000</v>
          </cell>
        </row>
        <row r="37">
          <cell r="H37">
            <v>-14618.84</v>
          </cell>
        </row>
        <row r="38">
          <cell r="H38">
            <v>0</v>
          </cell>
        </row>
        <row r="39">
          <cell r="H39">
            <v>-7329.46</v>
          </cell>
        </row>
        <row r="40">
          <cell r="H40">
            <v>0.2699999999999818</v>
          </cell>
        </row>
        <row r="41">
          <cell r="H41">
            <v>9.094947017729282E-13</v>
          </cell>
        </row>
        <row r="42">
          <cell r="H42">
            <v>-6535.78</v>
          </cell>
        </row>
        <row r="43">
          <cell r="H43">
            <v>-692.26</v>
          </cell>
        </row>
        <row r="44">
          <cell r="H44">
            <v>11000</v>
          </cell>
        </row>
        <row r="45">
          <cell r="H45">
            <v>-2517.57</v>
          </cell>
        </row>
        <row r="46">
          <cell r="H46">
            <v>-7.958078640513122E-13</v>
          </cell>
        </row>
        <row r="47">
          <cell r="H47">
            <v>-1606.21</v>
          </cell>
        </row>
        <row r="48">
          <cell r="H48">
            <v>2000</v>
          </cell>
        </row>
        <row r="49">
          <cell r="H49">
            <v>-7122.92</v>
          </cell>
        </row>
        <row r="50">
          <cell r="H50">
            <v>0</v>
          </cell>
        </row>
        <row r="51">
          <cell r="H51">
            <v>-6686.63</v>
          </cell>
        </row>
        <row r="52">
          <cell r="H52">
            <v>0</v>
          </cell>
        </row>
        <row r="53">
          <cell r="H53">
            <v>-9.094947017729282E-13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3000</v>
          </cell>
        </row>
        <row r="57">
          <cell r="H57">
            <v>0</v>
          </cell>
        </row>
        <row r="58">
          <cell r="H58">
            <v>-1.3642420526593924E-12</v>
          </cell>
        </row>
        <row r="59">
          <cell r="H59">
            <v>15000</v>
          </cell>
        </row>
        <row r="60">
          <cell r="H60">
            <v>-8458.41</v>
          </cell>
        </row>
        <row r="61">
          <cell r="H61">
            <v>8000</v>
          </cell>
        </row>
        <row r="62">
          <cell r="H62">
            <v>8000</v>
          </cell>
        </row>
        <row r="63">
          <cell r="H63">
            <v>-27068.21</v>
          </cell>
        </row>
        <row r="64">
          <cell r="H64">
            <v>-10141.84</v>
          </cell>
        </row>
        <row r="65">
          <cell r="H65">
            <v>5000</v>
          </cell>
        </row>
        <row r="66">
          <cell r="H66">
            <v>0</v>
          </cell>
        </row>
        <row r="67">
          <cell r="H67">
            <v>5000</v>
          </cell>
        </row>
        <row r="68">
          <cell r="H68">
            <v>0</v>
          </cell>
        </row>
        <row r="69">
          <cell r="H69">
            <v>-32446.35</v>
          </cell>
        </row>
        <row r="70">
          <cell r="H70">
            <v>1.1368683772161603E-12</v>
          </cell>
        </row>
        <row r="71">
          <cell r="H71">
            <v>5000</v>
          </cell>
        </row>
        <row r="72">
          <cell r="H72">
            <v>7000</v>
          </cell>
        </row>
        <row r="73">
          <cell r="H73">
            <v>11000</v>
          </cell>
        </row>
        <row r="74">
          <cell r="H74">
            <v>0</v>
          </cell>
        </row>
        <row r="75">
          <cell r="H75">
            <v>3000</v>
          </cell>
        </row>
        <row r="76">
          <cell r="H76">
            <v>0</v>
          </cell>
        </row>
        <row r="77">
          <cell r="H77">
            <v>11000</v>
          </cell>
        </row>
        <row r="78">
          <cell r="H78">
            <v>-16878.56</v>
          </cell>
        </row>
        <row r="79">
          <cell r="H79">
            <v>-8653.13</v>
          </cell>
        </row>
        <row r="80">
          <cell r="H80">
            <v>-36841.73</v>
          </cell>
        </row>
        <row r="81">
          <cell r="H81">
            <v>33000</v>
          </cell>
        </row>
        <row r="82">
          <cell r="H82">
            <v>8000</v>
          </cell>
        </row>
        <row r="83">
          <cell r="H83">
            <v>0</v>
          </cell>
        </row>
        <row r="84">
          <cell r="H84">
            <v>-562.7300000000014</v>
          </cell>
        </row>
        <row r="85">
          <cell r="H85">
            <v>-3076.59</v>
          </cell>
        </row>
        <row r="86">
          <cell r="H86">
            <v>0</v>
          </cell>
        </row>
        <row r="87">
          <cell r="H87">
            <v>5000</v>
          </cell>
        </row>
        <row r="88">
          <cell r="H88">
            <v>8000</v>
          </cell>
        </row>
        <row r="89">
          <cell r="H89">
            <v>6000</v>
          </cell>
        </row>
        <row r="90">
          <cell r="H90">
            <v>5000</v>
          </cell>
        </row>
        <row r="91">
          <cell r="H91">
            <v>-1.4779288903810084E-12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8000</v>
          </cell>
        </row>
        <row r="95">
          <cell r="H95">
            <v>0</v>
          </cell>
        </row>
        <row r="96">
          <cell r="H96">
            <v>5000</v>
          </cell>
        </row>
        <row r="97">
          <cell r="H97">
            <v>-5636.65</v>
          </cell>
        </row>
        <row r="98">
          <cell r="H98">
            <v>7000</v>
          </cell>
        </row>
        <row r="99">
          <cell r="H99">
            <v>11000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2年2月"/>
      <sheetName val="03月"/>
      <sheetName val="04月"/>
      <sheetName val="05月"/>
      <sheetName val="06月"/>
      <sheetName val="07月"/>
      <sheetName val="08月"/>
      <sheetName val="09月"/>
      <sheetName val="10月"/>
      <sheetName val="11月"/>
      <sheetName val="12月"/>
      <sheetName val="2013年1月"/>
      <sheetName val="Sheet1"/>
    </sheetNames>
    <sheetDataSet>
      <sheetData sheetId="1">
        <row r="6">
          <cell r="H6">
            <v>54000</v>
          </cell>
        </row>
        <row r="7">
          <cell r="H7">
            <v>0</v>
          </cell>
        </row>
        <row r="8">
          <cell r="H8">
            <v>19000</v>
          </cell>
        </row>
        <row r="9">
          <cell r="H9">
            <v>14000</v>
          </cell>
        </row>
        <row r="10">
          <cell r="H10">
            <v>16000</v>
          </cell>
        </row>
        <row r="11">
          <cell r="H11">
            <v>12000</v>
          </cell>
        </row>
        <row r="12">
          <cell r="H12">
            <v>15000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13915.77</v>
          </cell>
        </row>
        <row r="17">
          <cell r="H17">
            <v>4000</v>
          </cell>
        </row>
        <row r="18">
          <cell r="H18">
            <v>4000</v>
          </cell>
        </row>
        <row r="19">
          <cell r="H19">
            <v>-2469.49</v>
          </cell>
        </row>
        <row r="20">
          <cell r="H20">
            <v>4000</v>
          </cell>
        </row>
        <row r="21">
          <cell r="H21">
            <v>-21869.94</v>
          </cell>
        </row>
        <row r="22">
          <cell r="H22">
            <v>-7695.94</v>
          </cell>
        </row>
        <row r="23">
          <cell r="H23">
            <v>1.0231815394945443E-12</v>
          </cell>
        </row>
        <row r="24">
          <cell r="H24">
            <v>19000</v>
          </cell>
        </row>
        <row r="25">
          <cell r="H25">
            <v>3000</v>
          </cell>
        </row>
        <row r="26">
          <cell r="H26">
            <v>0</v>
          </cell>
        </row>
        <row r="27">
          <cell r="H27">
            <v>12000</v>
          </cell>
        </row>
        <row r="28">
          <cell r="H28">
            <v>0</v>
          </cell>
        </row>
        <row r="29">
          <cell r="H29">
            <v>22000</v>
          </cell>
        </row>
        <row r="30">
          <cell r="H30">
            <v>-5538.48</v>
          </cell>
        </row>
        <row r="31">
          <cell r="H31">
            <v>0</v>
          </cell>
        </row>
        <row r="32">
          <cell r="H32">
            <v>-3952.58</v>
          </cell>
        </row>
        <row r="33">
          <cell r="H33">
            <v>7000</v>
          </cell>
        </row>
        <row r="34">
          <cell r="H34">
            <v>0</v>
          </cell>
        </row>
        <row r="35">
          <cell r="H35">
            <v>4000</v>
          </cell>
        </row>
        <row r="36">
          <cell r="H36">
            <v>-6476.02</v>
          </cell>
        </row>
        <row r="37">
          <cell r="H37">
            <v>3000</v>
          </cell>
        </row>
        <row r="38">
          <cell r="H38">
            <v>-14618.84</v>
          </cell>
        </row>
        <row r="39">
          <cell r="H39">
            <v>0</v>
          </cell>
        </row>
        <row r="40">
          <cell r="H40">
            <v>-7329.46</v>
          </cell>
        </row>
        <row r="41">
          <cell r="H41">
            <v>-1.8207657603852567E-14</v>
          </cell>
        </row>
        <row r="42">
          <cell r="H42">
            <v>9.094947017729282E-13</v>
          </cell>
        </row>
        <row r="43">
          <cell r="H43">
            <v>-6535.78</v>
          </cell>
        </row>
        <row r="45">
          <cell r="H45">
            <v>8000</v>
          </cell>
        </row>
        <row r="46">
          <cell r="H46">
            <v>-2517.57</v>
          </cell>
        </row>
        <row r="47">
          <cell r="H47">
            <v>-7.958078640513122E-13</v>
          </cell>
        </row>
        <row r="48">
          <cell r="H48">
            <v>-1606.21</v>
          </cell>
        </row>
        <row r="49">
          <cell r="H49">
            <v>0</v>
          </cell>
        </row>
        <row r="50">
          <cell r="H50">
            <v>-7122.92</v>
          </cell>
        </row>
        <row r="51">
          <cell r="H51">
            <v>0</v>
          </cell>
        </row>
        <row r="52">
          <cell r="H52">
            <v>-6686.63</v>
          </cell>
        </row>
        <row r="53">
          <cell r="H53">
            <v>0</v>
          </cell>
        </row>
        <row r="54">
          <cell r="H54">
            <v>-9.094947017729282E-13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-1.3642420526593924E-12</v>
          </cell>
        </row>
        <row r="60">
          <cell r="H60">
            <v>12000</v>
          </cell>
        </row>
        <row r="61">
          <cell r="H61">
            <v>-8458.41</v>
          </cell>
        </row>
        <row r="62">
          <cell r="H62">
            <v>5000</v>
          </cell>
        </row>
        <row r="63">
          <cell r="H63">
            <v>4000</v>
          </cell>
        </row>
        <row r="64">
          <cell r="H64">
            <v>-27068.21</v>
          </cell>
        </row>
        <row r="65">
          <cell r="H65">
            <v>-10141.84</v>
          </cell>
        </row>
        <row r="66">
          <cell r="H66">
            <v>4000</v>
          </cell>
        </row>
        <row r="67">
          <cell r="H67">
            <v>0</v>
          </cell>
        </row>
        <row r="68">
          <cell r="H68">
            <v>2000</v>
          </cell>
        </row>
        <row r="69">
          <cell r="H69">
            <v>0</v>
          </cell>
        </row>
        <row r="70">
          <cell r="H70">
            <v>-32446.35</v>
          </cell>
        </row>
        <row r="71">
          <cell r="H71">
            <v>1.1368683772161603E-12</v>
          </cell>
        </row>
        <row r="72">
          <cell r="H72">
            <v>2000</v>
          </cell>
        </row>
        <row r="73">
          <cell r="H73">
            <v>4000</v>
          </cell>
        </row>
        <row r="74">
          <cell r="H74">
            <v>8000</v>
          </cell>
        </row>
        <row r="75">
          <cell r="H75">
            <v>0</v>
          </cell>
        </row>
        <row r="76">
          <cell r="H76">
            <v>3000</v>
          </cell>
        </row>
        <row r="77">
          <cell r="H77">
            <v>0</v>
          </cell>
        </row>
        <row r="78">
          <cell r="H78">
            <v>6000</v>
          </cell>
        </row>
        <row r="79">
          <cell r="H79">
            <v>-16878.56</v>
          </cell>
        </row>
        <row r="80">
          <cell r="H80">
            <v>-8653.13</v>
          </cell>
        </row>
        <row r="81">
          <cell r="H81">
            <v>-36841.73</v>
          </cell>
        </row>
        <row r="82">
          <cell r="H82">
            <v>29000</v>
          </cell>
        </row>
        <row r="83">
          <cell r="H83">
            <v>6000</v>
          </cell>
        </row>
        <row r="84">
          <cell r="H84">
            <v>0</v>
          </cell>
        </row>
        <row r="85">
          <cell r="H85">
            <v>-562.7300000000014</v>
          </cell>
        </row>
        <row r="86">
          <cell r="H86">
            <v>-3076.59</v>
          </cell>
        </row>
        <row r="87">
          <cell r="H87">
            <v>0</v>
          </cell>
        </row>
        <row r="88">
          <cell r="H88">
            <v>2000</v>
          </cell>
        </row>
        <row r="89">
          <cell r="H89">
            <v>4000</v>
          </cell>
        </row>
        <row r="90">
          <cell r="H90">
            <v>3000</v>
          </cell>
        </row>
        <row r="91">
          <cell r="H91">
            <v>2000</v>
          </cell>
        </row>
        <row r="92">
          <cell r="H92">
            <v>-1.4779288903810084E-12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4000</v>
          </cell>
        </row>
        <row r="96">
          <cell r="H96">
            <v>0</v>
          </cell>
        </row>
        <row r="97">
          <cell r="H97">
            <v>5000</v>
          </cell>
        </row>
        <row r="98">
          <cell r="H98">
            <v>-5636.65</v>
          </cell>
        </row>
        <row r="99">
          <cell r="H99">
            <v>3500</v>
          </cell>
        </row>
        <row r="100">
          <cell r="H100">
            <v>11000</v>
          </cell>
        </row>
      </sheetData>
      <sheetData sheetId="2">
        <row r="6">
          <cell r="H6">
            <v>51000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15000</v>
          </cell>
        </row>
        <row r="10">
          <cell r="H10">
            <v>10000</v>
          </cell>
        </row>
        <row r="11">
          <cell r="H11">
            <v>12000</v>
          </cell>
        </row>
        <row r="12">
          <cell r="H12">
            <v>9000</v>
          </cell>
        </row>
        <row r="13">
          <cell r="H13">
            <v>12000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10915.77</v>
          </cell>
        </row>
        <row r="18">
          <cell r="H18">
            <v>1000</v>
          </cell>
        </row>
        <row r="19">
          <cell r="H19">
            <v>1000</v>
          </cell>
        </row>
        <row r="20">
          <cell r="H20">
            <v>-2469.49</v>
          </cell>
        </row>
        <row r="21">
          <cell r="H21">
            <v>1000</v>
          </cell>
        </row>
        <row r="22">
          <cell r="H22">
            <v>-21869.94</v>
          </cell>
        </row>
        <row r="23">
          <cell r="H23">
            <v>-7695.94</v>
          </cell>
        </row>
        <row r="24">
          <cell r="H24">
            <v>1.0231815394945443E-12</v>
          </cell>
        </row>
        <row r="25">
          <cell r="H25">
            <v>14000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9000</v>
          </cell>
        </row>
        <row r="29">
          <cell r="H29">
            <v>0</v>
          </cell>
        </row>
        <row r="30">
          <cell r="H30">
            <v>17000</v>
          </cell>
        </row>
        <row r="31">
          <cell r="H31">
            <v>-5538.48</v>
          </cell>
        </row>
        <row r="32">
          <cell r="H32">
            <v>0</v>
          </cell>
        </row>
        <row r="33">
          <cell r="H33">
            <v>-3952.58</v>
          </cell>
        </row>
        <row r="34">
          <cell r="H34">
            <v>3500</v>
          </cell>
        </row>
        <row r="35">
          <cell r="H35">
            <v>0</v>
          </cell>
        </row>
        <row r="36">
          <cell r="H36">
            <v>1000</v>
          </cell>
        </row>
        <row r="37">
          <cell r="H37">
            <v>-6476.02</v>
          </cell>
        </row>
        <row r="38">
          <cell r="H38">
            <v>0</v>
          </cell>
        </row>
        <row r="39">
          <cell r="H39">
            <v>-14618.84</v>
          </cell>
        </row>
        <row r="40">
          <cell r="H40">
            <v>0</v>
          </cell>
        </row>
        <row r="41">
          <cell r="H41">
            <v>-7329.46</v>
          </cell>
        </row>
        <row r="42">
          <cell r="H42">
            <v>-1.8207657603852567E-14</v>
          </cell>
        </row>
        <row r="43">
          <cell r="H43">
            <v>9.094947017729282E-13</v>
          </cell>
        </row>
        <row r="44">
          <cell r="H44">
            <v>-6535.78</v>
          </cell>
        </row>
        <row r="45">
          <cell r="H45">
            <v>0</v>
          </cell>
        </row>
        <row r="46">
          <cell r="H46">
            <v>5000</v>
          </cell>
        </row>
        <row r="47">
          <cell r="H47">
            <v>-2517.57</v>
          </cell>
        </row>
        <row r="48">
          <cell r="H48">
            <v>-7.958078640513122E-13</v>
          </cell>
        </row>
        <row r="49">
          <cell r="H49">
            <v>-1606.21</v>
          </cell>
        </row>
        <row r="50">
          <cell r="H50">
            <v>0</v>
          </cell>
        </row>
        <row r="51">
          <cell r="H51">
            <v>-7122.92</v>
          </cell>
        </row>
        <row r="52">
          <cell r="H52">
            <v>0</v>
          </cell>
        </row>
        <row r="53">
          <cell r="H53">
            <v>-6686.63</v>
          </cell>
        </row>
        <row r="54">
          <cell r="H54">
            <v>0</v>
          </cell>
        </row>
        <row r="55">
          <cell r="H55">
            <v>-9.094947017729282E-13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-1.3642420526593924E-12</v>
          </cell>
        </row>
        <row r="61">
          <cell r="H61">
            <v>9000</v>
          </cell>
        </row>
        <row r="62">
          <cell r="H62">
            <v>-8458.41</v>
          </cell>
        </row>
        <row r="63">
          <cell r="H63">
            <v>2000</v>
          </cell>
        </row>
        <row r="64">
          <cell r="H64">
            <v>0</v>
          </cell>
        </row>
        <row r="65">
          <cell r="H65">
            <v>-27068.21</v>
          </cell>
        </row>
        <row r="66">
          <cell r="H66">
            <v>-10141.84</v>
          </cell>
        </row>
        <row r="67">
          <cell r="H67">
            <v>2000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-32446.35</v>
          </cell>
        </row>
        <row r="72">
          <cell r="H72">
            <v>1.1368683772161603E-12</v>
          </cell>
        </row>
        <row r="73">
          <cell r="H73">
            <v>0</v>
          </cell>
        </row>
        <row r="74">
          <cell r="H74">
            <v>1000</v>
          </cell>
        </row>
        <row r="75">
          <cell r="H75">
            <v>5000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3000</v>
          </cell>
        </row>
        <row r="80">
          <cell r="H80">
            <v>-16878.56</v>
          </cell>
        </row>
        <row r="81">
          <cell r="H81">
            <v>-8653.13</v>
          </cell>
        </row>
        <row r="82">
          <cell r="H82">
            <v>-36841.73</v>
          </cell>
        </row>
        <row r="83">
          <cell r="H83">
            <v>24000</v>
          </cell>
        </row>
        <row r="84">
          <cell r="H84">
            <v>3000</v>
          </cell>
        </row>
        <row r="85">
          <cell r="H85">
            <v>0</v>
          </cell>
        </row>
        <row r="86">
          <cell r="H86">
            <v>-562.7300000000014</v>
          </cell>
        </row>
        <row r="87">
          <cell r="H87">
            <v>-3076.59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1000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-1.4779288903810084E-12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1000</v>
          </cell>
        </row>
        <row r="97">
          <cell r="H97">
            <v>0</v>
          </cell>
        </row>
        <row r="98">
          <cell r="H98">
            <v>2000</v>
          </cell>
        </row>
        <row r="99">
          <cell r="H99">
            <v>-5636.65</v>
          </cell>
        </row>
        <row r="100">
          <cell r="H100">
            <v>0</v>
          </cell>
        </row>
        <row r="101">
          <cell r="H101">
            <v>8000</v>
          </cell>
        </row>
      </sheetData>
      <sheetData sheetId="3">
        <row r="102">
          <cell r="H102">
            <v>7517.4400000000005</v>
          </cell>
        </row>
      </sheetData>
      <sheetData sheetId="4">
        <row r="5">
          <cell r="Q5">
            <v>26629.65</v>
          </cell>
        </row>
        <row r="6">
          <cell r="Q6">
            <v>10607.693802813432</v>
          </cell>
        </row>
        <row r="7">
          <cell r="Q7">
            <v>44034.39602553699</v>
          </cell>
        </row>
        <row r="8">
          <cell r="Q8">
            <v>39733.16023466882</v>
          </cell>
        </row>
        <row r="9">
          <cell r="Q9">
            <v>25617.75687001362</v>
          </cell>
        </row>
        <row r="10">
          <cell r="Q10">
            <v>57681.23460794268</v>
          </cell>
        </row>
        <row r="11">
          <cell r="Q11">
            <v>12846.267390290664</v>
          </cell>
        </row>
        <row r="12">
          <cell r="Q12">
            <v>23095.990707658973</v>
          </cell>
        </row>
        <row r="13">
          <cell r="Q13">
            <v>7809.727536074499</v>
          </cell>
        </row>
        <row r="14">
          <cell r="Q14">
            <v>16704.12507109115</v>
          </cell>
        </row>
        <row r="15">
          <cell r="Q15">
            <v>24934.31872276066</v>
          </cell>
        </row>
        <row r="16">
          <cell r="Q16">
            <v>19290.307754182224</v>
          </cell>
        </row>
        <row r="17">
          <cell r="Q17">
            <v>12435.841776815836</v>
          </cell>
        </row>
        <row r="18">
          <cell r="Q18">
            <v>46237.03479300058</v>
          </cell>
        </row>
        <row r="19">
          <cell r="Q19">
            <v>5732.317420941927</v>
          </cell>
        </row>
        <row r="20">
          <cell r="Q20">
            <v>11680.282431294476</v>
          </cell>
        </row>
        <row r="21">
          <cell r="Q21">
            <v>10297.239888895354</v>
          </cell>
        </row>
        <row r="22">
          <cell r="Q22">
            <v>21668.43500024605</v>
          </cell>
        </row>
        <row r="23">
          <cell r="Q23">
            <v>16089.55604574022</v>
          </cell>
        </row>
        <row r="24">
          <cell r="Q24">
            <v>13143.964032658863</v>
          </cell>
        </row>
        <row r="25">
          <cell r="Q25">
            <v>13877.21766928667</v>
          </cell>
        </row>
        <row r="26">
          <cell r="Q26">
            <v>32060.101819930613</v>
          </cell>
        </row>
        <row r="27">
          <cell r="Q27">
            <v>18546.268886622267</v>
          </cell>
        </row>
        <row r="28">
          <cell r="Q28">
            <v>11172.662976104824</v>
          </cell>
        </row>
        <row r="29">
          <cell r="Q29">
            <v>18707.007640075724</v>
          </cell>
        </row>
        <row r="30">
          <cell r="Q30">
            <v>12205.834139738305</v>
          </cell>
        </row>
        <row r="31">
          <cell r="Q31">
            <v>-15262.148089971988</v>
          </cell>
        </row>
        <row r="32">
          <cell r="Q32">
            <v>12250.18979191752</v>
          </cell>
        </row>
        <row r="33">
          <cell r="Q33">
            <v>7612.455894446615</v>
          </cell>
        </row>
        <row r="34">
          <cell r="Q34">
            <v>16795.91657851744</v>
          </cell>
        </row>
        <row r="35">
          <cell r="Q35">
            <v>11497.73862331279</v>
          </cell>
        </row>
        <row r="36">
          <cell r="Q36">
            <v>0</v>
          </cell>
        </row>
        <row r="37">
          <cell r="Q37">
            <v>15580.894817271459</v>
          </cell>
        </row>
        <row r="38">
          <cell r="Q38">
            <v>16558.86052825198</v>
          </cell>
        </row>
        <row r="39">
          <cell r="Q39">
            <v>19815.89192506605</v>
          </cell>
        </row>
        <row r="40">
          <cell r="Q40">
            <v>16340.054715740265</v>
          </cell>
        </row>
        <row r="41">
          <cell r="Q41">
            <v>24991.804371408936</v>
          </cell>
        </row>
        <row r="42">
          <cell r="Q42">
            <v>4445.6760784436265</v>
          </cell>
        </row>
        <row r="43">
          <cell r="Q43">
            <v>23302.815953172783</v>
          </cell>
        </row>
        <row r="44">
          <cell r="Q44">
            <v>-6929.806081410985</v>
          </cell>
        </row>
        <row r="45">
          <cell r="Q45">
            <v>-14941.32835886638</v>
          </cell>
        </row>
        <row r="46">
          <cell r="Q46">
            <v>6310.929434025111</v>
          </cell>
        </row>
        <row r="47">
          <cell r="Q47">
            <v>19359.8895827772</v>
          </cell>
        </row>
        <row r="48">
          <cell r="Q48">
            <v>29292.69724188134</v>
          </cell>
        </row>
        <row r="49">
          <cell r="Q49">
            <v>20491.877676275242</v>
          </cell>
        </row>
        <row r="50">
          <cell r="Q50">
            <v>26890.5042336764</v>
          </cell>
        </row>
        <row r="51">
          <cell r="Q51">
            <v>3712.722438230827</v>
          </cell>
        </row>
        <row r="52">
          <cell r="Q52">
            <v>20231.534587048453</v>
          </cell>
        </row>
        <row r="53">
          <cell r="Q53">
            <v>23873.63582451945</v>
          </cell>
        </row>
        <row r="54">
          <cell r="Q54">
            <v>23517.89206860558</v>
          </cell>
        </row>
        <row r="55">
          <cell r="Q55">
            <v>28589.09524646717</v>
          </cell>
        </row>
        <row r="56">
          <cell r="Q56">
            <v>18026.98841565309</v>
          </cell>
        </row>
        <row r="57">
          <cell r="Q57">
            <v>23640.700473938028</v>
          </cell>
        </row>
        <row r="58">
          <cell r="Q58">
            <v>22922.800625717355</v>
          </cell>
        </row>
        <row r="59">
          <cell r="Q59">
            <v>11493.497357658744</v>
          </cell>
        </row>
        <row r="60">
          <cell r="Q60">
            <v>3037.1432465271573</v>
          </cell>
        </row>
        <row r="61">
          <cell r="Q61">
            <v>13908.289191191972</v>
          </cell>
        </row>
        <row r="62">
          <cell r="Q62">
            <v>-20258.966688066037</v>
          </cell>
        </row>
        <row r="63">
          <cell r="Q63">
            <v>61075.41630388633</v>
          </cell>
        </row>
        <row r="64">
          <cell r="Q64">
            <v>30736.938895595158</v>
          </cell>
        </row>
        <row r="65">
          <cell r="Q65">
            <v>35011.532680975055</v>
          </cell>
        </row>
        <row r="66">
          <cell r="Q66">
            <v>25158.39140175993</v>
          </cell>
        </row>
        <row r="67">
          <cell r="Q67">
            <v>24321.644689607536</v>
          </cell>
        </row>
        <row r="68">
          <cell r="Q68">
            <v>18865.164262848863</v>
          </cell>
        </row>
        <row r="69">
          <cell r="Q69">
            <v>11404.28231870525</v>
          </cell>
        </row>
        <row r="70">
          <cell r="Q70">
            <v>19424.257558676283</v>
          </cell>
        </row>
        <row r="71">
          <cell r="Q71">
            <v>24505.59822713572</v>
          </cell>
        </row>
        <row r="72">
          <cell r="Q72">
            <v>18615.802720740336</v>
          </cell>
        </row>
        <row r="73">
          <cell r="Q73">
            <v>11861.059724040671</v>
          </cell>
        </row>
        <row r="74">
          <cell r="Q74">
            <v>21127.380896176343</v>
          </cell>
        </row>
        <row r="75">
          <cell r="Q75">
            <v>24908.337337455512</v>
          </cell>
        </row>
        <row r="76">
          <cell r="Q76">
            <v>35360.46844983346</v>
          </cell>
        </row>
        <row r="77">
          <cell r="Q77">
            <v>19173.668837891404</v>
          </cell>
        </row>
        <row r="78">
          <cell r="Q78">
            <v>21098.746324664742</v>
          </cell>
        </row>
        <row r="79">
          <cell r="Q79">
            <v>18351.98582451945</v>
          </cell>
        </row>
        <row r="80">
          <cell r="Q80">
            <v>19034.372001496064</v>
          </cell>
        </row>
        <row r="81">
          <cell r="Q81">
            <v>42571.34491110507</v>
          </cell>
        </row>
        <row r="82">
          <cell r="Q82">
            <v>101961.66</v>
          </cell>
        </row>
        <row r="83">
          <cell r="Q83">
            <v>0</v>
          </cell>
        </row>
        <row r="84">
          <cell r="Q84">
            <v>24667.273441447134</v>
          </cell>
        </row>
        <row r="85">
          <cell r="Q85">
            <v>43112.236117406675</v>
          </cell>
        </row>
        <row r="86">
          <cell r="Q86">
            <v>41395.8502395578</v>
          </cell>
        </row>
        <row r="87">
          <cell r="Q87">
            <v>42054.20582032924</v>
          </cell>
        </row>
        <row r="88">
          <cell r="Q88">
            <v>31652.8844110883</v>
          </cell>
        </row>
        <row r="89">
          <cell r="Q89">
            <v>33212.50952294269</v>
          </cell>
        </row>
        <row r="90">
          <cell r="Q90">
            <v>17782.257895936782</v>
          </cell>
        </row>
        <row r="91">
          <cell r="Q91">
            <v>18438.257895936782</v>
          </cell>
        </row>
        <row r="92">
          <cell r="Q92">
            <v>1924.5501507797762</v>
          </cell>
        </row>
        <row r="93">
          <cell r="Q93">
            <v>30143.50446590777</v>
          </cell>
        </row>
        <row r="94">
          <cell r="Q94">
            <v>22853.617547085094</v>
          </cell>
        </row>
        <row r="95">
          <cell r="Q95">
            <v>20518.257895936782</v>
          </cell>
        </row>
        <row r="96">
          <cell r="Q96">
            <v>18558.767895936784</v>
          </cell>
        </row>
        <row r="97">
          <cell r="Q97">
            <v>19013.61032687601</v>
          </cell>
        </row>
        <row r="98">
          <cell r="Q98">
            <v>-1601.6821040632167</v>
          </cell>
        </row>
        <row r="99">
          <cell r="Q99">
            <v>9703.67032687601</v>
          </cell>
        </row>
        <row r="100">
          <cell r="Q100">
            <v>21758.675353537663</v>
          </cell>
        </row>
        <row r="101">
          <cell r="Q101">
            <v>4517.4400000000005</v>
          </cell>
        </row>
      </sheetData>
      <sheetData sheetId="5">
        <row r="5">
          <cell r="G5">
            <v>21629.65</v>
          </cell>
        </row>
        <row r="6">
          <cell r="G6">
            <v>8607.693802813432</v>
          </cell>
        </row>
        <row r="7">
          <cell r="G7">
            <v>40034.39602553699</v>
          </cell>
        </row>
        <row r="8">
          <cell r="G8">
            <v>36733.16023466882</v>
          </cell>
        </row>
        <row r="9">
          <cell r="G9">
            <v>22617.75687001362</v>
          </cell>
        </row>
        <row r="10">
          <cell r="G10">
            <v>52681.23460794268</v>
          </cell>
        </row>
        <row r="11">
          <cell r="G11">
            <v>10846.267390290664</v>
          </cell>
        </row>
        <row r="12">
          <cell r="G12">
            <v>21595.990707658973</v>
          </cell>
        </row>
        <row r="13">
          <cell r="G13">
            <v>6809.727536074499</v>
          </cell>
        </row>
        <row r="14">
          <cell r="G14">
            <v>13704.125071091152</v>
          </cell>
        </row>
        <row r="15">
          <cell r="G15">
            <v>21934.31872276066</v>
          </cell>
        </row>
        <row r="16">
          <cell r="G16">
            <v>16290.307754182224</v>
          </cell>
        </row>
        <row r="17">
          <cell r="G17">
            <v>10435.841776815836</v>
          </cell>
        </row>
        <row r="18">
          <cell r="G18">
            <v>41237.03479300058</v>
          </cell>
        </row>
        <row r="19">
          <cell r="G19">
            <v>4732.317420941927</v>
          </cell>
        </row>
        <row r="20">
          <cell r="G20">
            <v>9680.282431294476</v>
          </cell>
        </row>
        <row r="21">
          <cell r="G21">
            <v>8297.239888895354</v>
          </cell>
        </row>
        <row r="22">
          <cell r="G22">
            <v>18668.43500024605</v>
          </cell>
        </row>
        <row r="23">
          <cell r="G23">
            <v>13089.55604574022</v>
          </cell>
        </row>
        <row r="24">
          <cell r="G24">
            <v>11143.964032658863</v>
          </cell>
        </row>
        <row r="25">
          <cell r="G25">
            <v>11877.21766928667</v>
          </cell>
        </row>
        <row r="26">
          <cell r="G26">
            <v>28060.101819930613</v>
          </cell>
        </row>
        <row r="27">
          <cell r="G27">
            <v>16546.268886622267</v>
          </cell>
        </row>
        <row r="28">
          <cell r="G28">
            <v>9172.662976104824</v>
          </cell>
        </row>
        <row r="29">
          <cell r="G29">
            <v>15707.007640075724</v>
          </cell>
        </row>
        <row r="30">
          <cell r="G30">
            <v>10205.834139738305</v>
          </cell>
        </row>
        <row r="31">
          <cell r="G31">
            <v>-15262.148089971988</v>
          </cell>
        </row>
        <row r="32">
          <cell r="G32">
            <v>10250.18979191752</v>
          </cell>
        </row>
        <row r="33">
          <cell r="G33">
            <v>5612.455894446615</v>
          </cell>
        </row>
        <row r="34">
          <cell r="G34">
            <v>13795.916578517441</v>
          </cell>
        </row>
        <row r="35">
          <cell r="G35">
            <v>9497.73862331279</v>
          </cell>
        </row>
        <row r="36">
          <cell r="G36">
            <v>0</v>
          </cell>
        </row>
        <row r="37">
          <cell r="G37">
            <v>12580.894817271459</v>
          </cell>
        </row>
        <row r="38">
          <cell r="G38">
            <v>13558.860528251978</v>
          </cell>
        </row>
        <row r="39">
          <cell r="G39">
            <v>16815.89192506605</v>
          </cell>
        </row>
        <row r="40">
          <cell r="G40">
            <v>13340.054715740265</v>
          </cell>
        </row>
        <row r="41">
          <cell r="G41">
            <v>21991.804371408936</v>
          </cell>
        </row>
        <row r="42">
          <cell r="G42">
            <v>3445.6760784436265</v>
          </cell>
        </row>
        <row r="43">
          <cell r="G43">
            <v>20302.815953172783</v>
          </cell>
        </row>
        <row r="44">
          <cell r="G44">
            <v>-6929.806081410985</v>
          </cell>
        </row>
        <row r="45">
          <cell r="G45">
            <v>-14941.32835886638</v>
          </cell>
        </row>
        <row r="46">
          <cell r="G46">
            <v>5310.929434025111</v>
          </cell>
        </row>
        <row r="47">
          <cell r="G47">
            <v>16359.8895827772</v>
          </cell>
        </row>
        <row r="48">
          <cell r="G48">
            <v>25292.69724188134</v>
          </cell>
        </row>
        <row r="49">
          <cell r="G49">
            <v>17491.877676275242</v>
          </cell>
        </row>
        <row r="50">
          <cell r="G50">
            <v>23890.5042336764</v>
          </cell>
        </row>
        <row r="51">
          <cell r="G51">
            <v>2712.722438230827</v>
          </cell>
        </row>
        <row r="52">
          <cell r="G52">
            <v>17231.534587048453</v>
          </cell>
        </row>
        <row r="53">
          <cell r="G53">
            <v>20873.63582451945</v>
          </cell>
        </row>
        <row r="54">
          <cell r="G54">
            <v>20517.89206860558</v>
          </cell>
        </row>
        <row r="55">
          <cell r="G55">
            <v>25589.09524646717</v>
          </cell>
        </row>
        <row r="56">
          <cell r="G56">
            <v>15026.98841565309</v>
          </cell>
        </row>
        <row r="57">
          <cell r="G57">
            <v>20640.700473938028</v>
          </cell>
        </row>
        <row r="58">
          <cell r="G58">
            <v>19922.800625717355</v>
          </cell>
        </row>
        <row r="59">
          <cell r="G59">
            <v>8493.497357658744</v>
          </cell>
        </row>
        <row r="60">
          <cell r="G60">
            <v>1037.1432465271573</v>
          </cell>
        </row>
        <row r="61">
          <cell r="G61">
            <v>10908.289191191972</v>
          </cell>
        </row>
        <row r="62">
          <cell r="G62">
            <v>-20258.966688066037</v>
          </cell>
        </row>
        <row r="63">
          <cell r="G63">
            <v>56075.41630388633</v>
          </cell>
        </row>
        <row r="64">
          <cell r="G64">
            <v>26736.938895595158</v>
          </cell>
        </row>
        <row r="65">
          <cell r="G65">
            <v>31011.532680975055</v>
          </cell>
        </row>
        <row r="66">
          <cell r="G66">
            <v>23158.39140175993</v>
          </cell>
        </row>
        <row r="67">
          <cell r="G67">
            <v>21321.644689607536</v>
          </cell>
        </row>
        <row r="68">
          <cell r="G68">
            <v>15865.164262848863</v>
          </cell>
        </row>
        <row r="69">
          <cell r="G69">
            <v>9404.28231870525</v>
          </cell>
        </row>
        <row r="70">
          <cell r="G70">
            <v>17424.257558676283</v>
          </cell>
        </row>
        <row r="71">
          <cell r="G71">
            <v>21505.59822713572</v>
          </cell>
        </row>
        <row r="72">
          <cell r="G72">
            <v>15615.802720740336</v>
          </cell>
        </row>
        <row r="73">
          <cell r="G73">
            <v>9861.059724040671</v>
          </cell>
        </row>
        <row r="74">
          <cell r="G74">
            <v>18127.380896176343</v>
          </cell>
        </row>
        <row r="75">
          <cell r="G75">
            <v>21908.337337455512</v>
          </cell>
        </row>
        <row r="76">
          <cell r="G76">
            <v>32360.46844983346</v>
          </cell>
        </row>
        <row r="77">
          <cell r="G77">
            <v>17173.668837891404</v>
          </cell>
        </row>
        <row r="78">
          <cell r="G78">
            <v>18098.746324664742</v>
          </cell>
        </row>
        <row r="79">
          <cell r="G79">
            <v>15351.985824519448</v>
          </cell>
        </row>
        <row r="80">
          <cell r="G80">
            <v>16034.372001496064</v>
          </cell>
        </row>
        <row r="81">
          <cell r="G81">
            <v>40571.34491110507</v>
          </cell>
        </row>
        <row r="82">
          <cell r="G82">
            <v>95461.66</v>
          </cell>
        </row>
        <row r="83">
          <cell r="G83">
            <v>0</v>
          </cell>
        </row>
        <row r="84">
          <cell r="G84">
            <v>20667.273441447134</v>
          </cell>
        </row>
        <row r="85">
          <cell r="G85">
            <v>38112.236117406675</v>
          </cell>
        </row>
        <row r="86">
          <cell r="G86">
            <v>36395.8502395578</v>
          </cell>
        </row>
        <row r="87">
          <cell r="G87">
            <v>38054.20582032924</v>
          </cell>
        </row>
        <row r="88">
          <cell r="G88">
            <v>28652.8844110883</v>
          </cell>
        </row>
        <row r="89">
          <cell r="G89">
            <v>30212.509522942688</v>
          </cell>
        </row>
        <row r="90">
          <cell r="G90">
            <v>14782.257895936782</v>
          </cell>
        </row>
        <row r="91">
          <cell r="G91">
            <v>15438.257895936782</v>
          </cell>
        </row>
        <row r="92">
          <cell r="G92">
            <v>1924.5501507797762</v>
          </cell>
        </row>
        <row r="93">
          <cell r="G93">
            <v>27143.50446590777</v>
          </cell>
        </row>
        <row r="94">
          <cell r="G94">
            <v>19853.617547085094</v>
          </cell>
        </row>
        <row r="95">
          <cell r="G95">
            <v>18518.257895936782</v>
          </cell>
        </row>
        <row r="96">
          <cell r="G96">
            <v>17958.767895936784</v>
          </cell>
        </row>
        <row r="97">
          <cell r="G97">
            <v>17013.61032687601</v>
          </cell>
        </row>
        <row r="98">
          <cell r="G98">
            <v>-1601.6821040632167</v>
          </cell>
        </row>
        <row r="99">
          <cell r="G99">
            <v>7703.67032687601</v>
          </cell>
        </row>
        <row r="100">
          <cell r="G100">
            <v>19758.675353537663</v>
          </cell>
        </row>
        <row r="101">
          <cell r="G101">
            <v>2517.4400000000005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14"/>
  </sheetPr>
  <dimension ref="A1:V108"/>
  <sheetViews>
    <sheetView workbookViewId="0" topLeftCell="A4">
      <selection activeCell="V83" sqref="V83"/>
    </sheetView>
  </sheetViews>
  <sheetFormatPr defaultColWidth="9.00390625" defaultRowHeight="14.25"/>
  <cols>
    <col min="1" max="1" width="8.50390625" style="0" bestFit="1" customWidth="1"/>
    <col min="2" max="2" width="8.50390625" style="0" hidden="1" customWidth="1"/>
    <col min="3" max="3" width="8.50390625" style="0" bestFit="1" customWidth="1"/>
    <col min="4" max="4" width="8.00390625" style="0" customWidth="1"/>
    <col min="5" max="5" width="11.50390625" style="0" customWidth="1"/>
    <col min="6" max="6" width="13.375" style="0" customWidth="1"/>
    <col min="7" max="7" width="11.375" style="0" customWidth="1"/>
    <col min="8" max="8" width="12.625" style="0" customWidth="1"/>
    <col min="9" max="9" width="11.375" style="0" customWidth="1"/>
    <col min="10" max="15" width="9.00390625" style="0" hidden="1" customWidth="1"/>
    <col min="16" max="16" width="5.875" style="0" customWidth="1"/>
    <col min="17" max="17" width="12.25390625" style="0" customWidth="1"/>
  </cols>
  <sheetData>
    <row r="1" spans="1:17" ht="42" customHeight="1" thickBot="1">
      <c r="A1" s="444" t="s">
        <v>183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</row>
    <row r="2" spans="1:18" ht="15.75" customHeight="1" thickTop="1">
      <c r="A2" s="445" t="s">
        <v>0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7"/>
      <c r="R2" s="17"/>
    </row>
    <row r="3" spans="1:18" ht="13.5" customHeight="1" thickBot="1">
      <c r="A3" s="448"/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50"/>
      <c r="R3" s="17"/>
    </row>
    <row r="4" spans="1:17" ht="40.5" customHeight="1" thickBot="1" thickTop="1">
      <c r="A4" s="18" t="s">
        <v>184</v>
      </c>
      <c r="B4" s="19" t="s">
        <v>180</v>
      </c>
      <c r="C4" s="20" t="s">
        <v>185</v>
      </c>
      <c r="D4" s="18" t="s">
        <v>186</v>
      </c>
      <c r="E4" s="21" t="s">
        <v>187</v>
      </c>
      <c r="F4" s="21" t="s">
        <v>188</v>
      </c>
      <c r="G4" s="22" t="s">
        <v>189</v>
      </c>
      <c r="H4" s="23" t="s">
        <v>190</v>
      </c>
      <c r="I4" s="24" t="s">
        <v>84</v>
      </c>
      <c r="J4" s="25" t="s">
        <v>191</v>
      </c>
      <c r="K4" s="26" t="s">
        <v>191</v>
      </c>
      <c r="L4" s="27" t="s">
        <v>191</v>
      </c>
      <c r="M4" s="28"/>
      <c r="N4" s="27" t="s">
        <v>191</v>
      </c>
      <c r="O4" s="28"/>
      <c r="P4" s="29" t="s">
        <v>191</v>
      </c>
      <c r="Q4" s="30" t="s">
        <v>192</v>
      </c>
    </row>
    <row r="5" spans="1:17" s="12" customFormat="1" ht="15" thickTop="1">
      <c r="A5" s="31">
        <v>1</v>
      </c>
      <c r="B5" s="32" t="s">
        <v>100</v>
      </c>
      <c r="C5" s="451" t="s">
        <v>193</v>
      </c>
      <c r="D5" s="33" t="s">
        <v>11</v>
      </c>
      <c r="E5" s="34">
        <v>56929.89</v>
      </c>
      <c r="F5" s="35">
        <v>62000</v>
      </c>
      <c r="G5" s="36">
        <v>5000</v>
      </c>
      <c r="H5" s="37">
        <f aca="true" t="shared" si="0" ref="H5:H68">F5-G5</f>
        <v>57000</v>
      </c>
      <c r="I5" s="38">
        <v>0</v>
      </c>
      <c r="J5" s="39"/>
      <c r="K5" s="40"/>
      <c r="L5" s="41"/>
      <c r="M5" s="38"/>
      <c r="N5" s="41"/>
      <c r="O5" s="36"/>
      <c r="P5" s="42"/>
      <c r="Q5" s="43">
        <f>G5+I5+J5+K5+M5+O5+P5</f>
        <v>5000</v>
      </c>
    </row>
    <row r="6" spans="1:17" s="12" customFormat="1" ht="14.25">
      <c r="A6" s="44">
        <v>2</v>
      </c>
      <c r="B6" s="45" t="s">
        <v>90</v>
      </c>
      <c r="C6" s="452"/>
      <c r="D6" s="46" t="s">
        <v>194</v>
      </c>
      <c r="E6" s="47">
        <v>30059.97</v>
      </c>
      <c r="F6" s="13">
        <v>2000</v>
      </c>
      <c r="G6" s="7">
        <v>2000</v>
      </c>
      <c r="H6" s="4">
        <f t="shared" si="0"/>
        <v>0</v>
      </c>
      <c r="I6" s="11">
        <v>0</v>
      </c>
      <c r="J6" s="8"/>
      <c r="K6" s="9"/>
      <c r="L6" s="10"/>
      <c r="M6" s="11"/>
      <c r="N6" s="10"/>
      <c r="O6" s="7"/>
      <c r="P6" s="48"/>
      <c r="Q6" s="49">
        <f aca="true" t="shared" si="1" ref="Q6:Q69">G6+I6+J6+K6+M6+O6+P6</f>
        <v>2000</v>
      </c>
    </row>
    <row r="7" spans="1:17" s="12" customFormat="1" ht="15.75" customHeight="1">
      <c r="A7" s="44">
        <v>3</v>
      </c>
      <c r="B7" s="45" t="s">
        <v>104</v>
      </c>
      <c r="C7" s="452"/>
      <c r="D7" s="46" t="s">
        <v>15</v>
      </c>
      <c r="E7" s="47">
        <v>50491.76</v>
      </c>
      <c r="F7" s="13">
        <v>26000</v>
      </c>
      <c r="G7" s="7">
        <v>3000</v>
      </c>
      <c r="H7" s="4">
        <f t="shared" si="0"/>
        <v>23000</v>
      </c>
      <c r="I7" s="11">
        <v>0</v>
      </c>
      <c r="J7" s="8"/>
      <c r="K7" s="9"/>
      <c r="L7" s="10"/>
      <c r="M7" s="11"/>
      <c r="N7" s="10"/>
      <c r="O7" s="7"/>
      <c r="P7" s="48"/>
      <c r="Q7" s="49">
        <f t="shared" si="1"/>
        <v>3000</v>
      </c>
    </row>
    <row r="8" spans="1:17" s="12" customFormat="1" ht="14.25">
      <c r="A8" s="44">
        <v>4</v>
      </c>
      <c r="B8" s="45" t="s">
        <v>109</v>
      </c>
      <c r="C8" s="452"/>
      <c r="D8" s="46" t="s">
        <v>20</v>
      </c>
      <c r="E8" s="47">
        <v>38543.5</v>
      </c>
      <c r="F8" s="13">
        <v>21000</v>
      </c>
      <c r="G8" s="7">
        <v>3000</v>
      </c>
      <c r="H8" s="4">
        <f t="shared" si="0"/>
        <v>18000</v>
      </c>
      <c r="I8" s="11">
        <v>0</v>
      </c>
      <c r="J8" s="8"/>
      <c r="K8" s="9"/>
      <c r="L8" s="10"/>
      <c r="M8" s="11"/>
      <c r="N8" s="10"/>
      <c r="O8" s="7"/>
      <c r="P8" s="48"/>
      <c r="Q8" s="49">
        <f t="shared" si="1"/>
        <v>3000</v>
      </c>
    </row>
    <row r="9" spans="1:17" s="12" customFormat="1" ht="14.25">
      <c r="A9" s="44">
        <v>5</v>
      </c>
      <c r="B9" s="45" t="s">
        <v>160</v>
      </c>
      <c r="C9" s="452"/>
      <c r="D9" s="46" t="s">
        <v>63</v>
      </c>
      <c r="E9" s="47">
        <v>41184.82</v>
      </c>
      <c r="F9" s="13">
        <v>23000</v>
      </c>
      <c r="G9" s="7">
        <v>3000</v>
      </c>
      <c r="H9" s="4">
        <f t="shared" si="0"/>
        <v>20000</v>
      </c>
      <c r="I9" s="11">
        <v>0</v>
      </c>
      <c r="J9" s="8"/>
      <c r="K9" s="9"/>
      <c r="L9" s="10"/>
      <c r="M9" s="11"/>
      <c r="N9" s="10"/>
      <c r="O9" s="7"/>
      <c r="P9" s="48"/>
      <c r="Q9" s="49">
        <f t="shared" si="1"/>
        <v>3000</v>
      </c>
    </row>
    <row r="10" spans="1:17" s="12" customFormat="1" ht="14.25">
      <c r="A10" s="44">
        <v>6</v>
      </c>
      <c r="B10" s="45" t="s">
        <v>110</v>
      </c>
      <c r="C10" s="452"/>
      <c r="D10" s="50" t="s">
        <v>21</v>
      </c>
      <c r="E10" s="51">
        <v>28321.78</v>
      </c>
      <c r="F10" s="52">
        <v>17000</v>
      </c>
      <c r="G10" s="15">
        <v>3000</v>
      </c>
      <c r="H10" s="53">
        <f t="shared" si="0"/>
        <v>14000</v>
      </c>
      <c r="I10" s="16">
        <v>0</v>
      </c>
      <c r="J10" s="8"/>
      <c r="K10" s="9"/>
      <c r="L10" s="10"/>
      <c r="M10" s="11"/>
      <c r="N10" s="10"/>
      <c r="O10" s="7"/>
      <c r="P10" s="54"/>
      <c r="Q10" s="49">
        <f t="shared" si="1"/>
        <v>3000</v>
      </c>
    </row>
    <row r="11" spans="1:17" s="12" customFormat="1" ht="14.25">
      <c r="A11" s="44">
        <v>7</v>
      </c>
      <c r="B11" s="45" t="s">
        <v>91</v>
      </c>
      <c r="C11" s="452"/>
      <c r="D11" s="55" t="s">
        <v>4</v>
      </c>
      <c r="E11" s="56">
        <v>35042.09</v>
      </c>
      <c r="F11" s="57">
        <v>21000</v>
      </c>
      <c r="G11" s="58">
        <v>3000</v>
      </c>
      <c r="H11" s="59">
        <f t="shared" si="0"/>
        <v>18000</v>
      </c>
      <c r="I11" s="60">
        <v>0</v>
      </c>
      <c r="J11" s="8"/>
      <c r="K11" s="9"/>
      <c r="L11" s="10"/>
      <c r="M11" s="11"/>
      <c r="N11" s="10"/>
      <c r="O11" s="7"/>
      <c r="P11" s="61"/>
      <c r="Q11" s="49">
        <f t="shared" si="1"/>
        <v>3000</v>
      </c>
    </row>
    <row r="12" spans="1:17" s="12" customFormat="1" ht="14.25">
      <c r="A12" s="44">
        <v>8</v>
      </c>
      <c r="B12" s="45" t="s">
        <v>125</v>
      </c>
      <c r="C12" s="452"/>
      <c r="D12" s="46" t="s">
        <v>36</v>
      </c>
      <c r="E12" s="47">
        <v>24855.36</v>
      </c>
      <c r="F12" s="13">
        <v>0</v>
      </c>
      <c r="G12" s="7">
        <v>0</v>
      </c>
      <c r="H12" s="4">
        <f t="shared" si="0"/>
        <v>0</v>
      </c>
      <c r="I12" s="11">
        <v>0</v>
      </c>
      <c r="J12" s="8"/>
      <c r="K12" s="9"/>
      <c r="L12" s="10"/>
      <c r="M12" s="11"/>
      <c r="N12" s="10"/>
      <c r="O12" s="7"/>
      <c r="P12" s="48"/>
      <c r="Q12" s="49">
        <f t="shared" si="1"/>
        <v>0</v>
      </c>
    </row>
    <row r="13" spans="1:17" s="12" customFormat="1" ht="14.25">
      <c r="A13" s="44">
        <v>9</v>
      </c>
      <c r="B13" s="45" t="s">
        <v>127</v>
      </c>
      <c r="C13" s="452"/>
      <c r="D13" s="46" t="s">
        <v>195</v>
      </c>
      <c r="E13" s="47">
        <v>23155.51</v>
      </c>
      <c r="F13" s="13">
        <v>4000</v>
      </c>
      <c r="G13" s="7">
        <v>2000</v>
      </c>
      <c r="H13" s="4">
        <f t="shared" si="0"/>
        <v>2000</v>
      </c>
      <c r="I13" s="11">
        <v>0</v>
      </c>
      <c r="J13" s="8"/>
      <c r="K13" s="9"/>
      <c r="L13" s="10"/>
      <c r="M13" s="11"/>
      <c r="N13" s="10"/>
      <c r="O13" s="7"/>
      <c r="P13" s="48"/>
      <c r="Q13" s="49">
        <f t="shared" si="1"/>
        <v>2000</v>
      </c>
    </row>
    <row r="14" spans="1:17" s="12" customFormat="1" ht="14.25">
      <c r="A14" s="44">
        <v>10</v>
      </c>
      <c r="B14" s="45" t="s">
        <v>135</v>
      </c>
      <c r="C14" s="452"/>
      <c r="D14" s="62" t="s">
        <v>42</v>
      </c>
      <c r="E14" s="47">
        <v>0</v>
      </c>
      <c r="F14" s="13">
        <v>0</v>
      </c>
      <c r="G14" s="7">
        <v>0</v>
      </c>
      <c r="H14" s="4">
        <f t="shared" si="0"/>
        <v>0</v>
      </c>
      <c r="I14" s="11">
        <v>2000</v>
      </c>
      <c r="J14" s="8"/>
      <c r="K14" s="9"/>
      <c r="L14" s="10"/>
      <c r="M14" s="11"/>
      <c r="N14" s="10"/>
      <c r="O14" s="7"/>
      <c r="P14" s="48"/>
      <c r="Q14" s="49">
        <f t="shared" si="1"/>
        <v>2000</v>
      </c>
    </row>
    <row r="15" spans="1:17" s="12" customFormat="1" ht="14.25">
      <c r="A15" s="44">
        <v>11</v>
      </c>
      <c r="B15" s="45" t="s">
        <v>148</v>
      </c>
      <c r="C15" s="452"/>
      <c r="D15" s="46" t="s">
        <v>53</v>
      </c>
      <c r="E15" s="47">
        <v>23777.97</v>
      </c>
      <c r="F15" s="13">
        <v>18915.77</v>
      </c>
      <c r="G15" s="7">
        <v>2000</v>
      </c>
      <c r="H15" s="4">
        <f t="shared" si="0"/>
        <v>16915.77</v>
      </c>
      <c r="I15" s="11">
        <v>0</v>
      </c>
      <c r="J15" s="8"/>
      <c r="K15" s="9"/>
      <c r="L15" s="10"/>
      <c r="M15" s="11"/>
      <c r="N15" s="10"/>
      <c r="O15" s="7"/>
      <c r="P15" s="54"/>
      <c r="Q15" s="49">
        <f t="shared" si="1"/>
        <v>2000</v>
      </c>
    </row>
    <row r="16" spans="1:17" s="12" customFormat="1" ht="14.25">
      <c r="A16" s="44">
        <v>12</v>
      </c>
      <c r="B16" s="45" t="s">
        <v>149</v>
      </c>
      <c r="C16" s="452"/>
      <c r="D16" s="46" t="s">
        <v>196</v>
      </c>
      <c r="E16" s="47">
        <v>24373.47</v>
      </c>
      <c r="F16" s="13">
        <v>10000</v>
      </c>
      <c r="G16" s="7">
        <v>3000</v>
      </c>
      <c r="H16" s="4">
        <f t="shared" si="0"/>
        <v>7000</v>
      </c>
      <c r="I16" s="11">
        <v>0</v>
      </c>
      <c r="J16" s="8"/>
      <c r="K16" s="9"/>
      <c r="L16" s="10"/>
      <c r="M16" s="11"/>
      <c r="N16" s="10"/>
      <c r="O16" s="7"/>
      <c r="P16" s="61"/>
      <c r="Q16" s="49">
        <f t="shared" si="1"/>
        <v>3000</v>
      </c>
    </row>
    <row r="17" spans="1:17" s="12" customFormat="1" ht="14.25">
      <c r="A17" s="44">
        <v>13</v>
      </c>
      <c r="B17" s="45" t="s">
        <v>162</v>
      </c>
      <c r="C17" s="452"/>
      <c r="D17" s="46" t="s">
        <v>64</v>
      </c>
      <c r="E17" s="47">
        <v>23745.51</v>
      </c>
      <c r="F17" s="13">
        <v>10000</v>
      </c>
      <c r="G17" s="7">
        <v>3000</v>
      </c>
      <c r="H17" s="4">
        <f t="shared" si="0"/>
        <v>7000</v>
      </c>
      <c r="I17" s="11">
        <v>0</v>
      </c>
      <c r="J17" s="8"/>
      <c r="K17" s="9"/>
      <c r="L17" s="10"/>
      <c r="M17" s="11"/>
      <c r="N17" s="10"/>
      <c r="O17" s="7"/>
      <c r="P17" s="48"/>
      <c r="Q17" s="49">
        <f t="shared" si="1"/>
        <v>3000</v>
      </c>
    </row>
    <row r="18" spans="1:17" s="12" customFormat="1" ht="14.25">
      <c r="A18" s="44">
        <v>14</v>
      </c>
      <c r="B18" s="45" t="s">
        <v>170</v>
      </c>
      <c r="C18" s="452"/>
      <c r="D18" s="46" t="s">
        <v>72</v>
      </c>
      <c r="E18" s="47">
        <v>26225.51</v>
      </c>
      <c r="F18" s="6">
        <v>-2469.49</v>
      </c>
      <c r="G18" s="7">
        <v>0</v>
      </c>
      <c r="H18" s="3">
        <f t="shared" si="0"/>
        <v>-2469.49</v>
      </c>
      <c r="I18" s="11">
        <v>0</v>
      </c>
      <c r="J18" s="8"/>
      <c r="K18" s="9"/>
      <c r="L18" s="10"/>
      <c r="M18" s="11"/>
      <c r="N18" s="10"/>
      <c r="O18" s="7"/>
      <c r="P18" s="54"/>
      <c r="Q18" s="49">
        <f t="shared" si="1"/>
        <v>0</v>
      </c>
    </row>
    <row r="19" spans="1:17" s="12" customFormat="1" ht="14.25">
      <c r="A19" s="44">
        <v>15</v>
      </c>
      <c r="B19" s="45" t="s">
        <v>171</v>
      </c>
      <c r="C19" s="452"/>
      <c r="D19" s="46" t="s">
        <v>73</v>
      </c>
      <c r="E19" s="47">
        <v>22264.38</v>
      </c>
      <c r="F19" s="13">
        <v>9000</v>
      </c>
      <c r="G19" s="7">
        <v>3000</v>
      </c>
      <c r="H19" s="4">
        <f t="shared" si="0"/>
        <v>6000</v>
      </c>
      <c r="I19" s="11">
        <v>0</v>
      </c>
      <c r="J19" s="8"/>
      <c r="K19" s="9"/>
      <c r="L19" s="10"/>
      <c r="M19" s="11"/>
      <c r="N19" s="10"/>
      <c r="O19" s="7"/>
      <c r="P19" s="63"/>
      <c r="Q19" s="49">
        <f t="shared" si="1"/>
        <v>3000</v>
      </c>
    </row>
    <row r="20" spans="1:17" s="12" customFormat="1" ht="14.25">
      <c r="A20" s="44">
        <v>16</v>
      </c>
      <c r="B20" s="45" t="s">
        <v>176</v>
      </c>
      <c r="C20" s="452"/>
      <c r="D20" s="46" t="s">
        <v>78</v>
      </c>
      <c r="E20" s="47">
        <v>20858.16</v>
      </c>
      <c r="F20" s="6">
        <v>-21869.94</v>
      </c>
      <c r="G20" s="7">
        <v>0</v>
      </c>
      <c r="H20" s="3">
        <f t="shared" si="0"/>
        <v>-21869.94</v>
      </c>
      <c r="I20" s="11">
        <v>0</v>
      </c>
      <c r="J20" s="8"/>
      <c r="K20" s="9"/>
      <c r="L20" s="10"/>
      <c r="M20" s="11"/>
      <c r="N20" s="10"/>
      <c r="O20" s="7"/>
      <c r="P20" s="61"/>
      <c r="Q20" s="49">
        <f t="shared" si="1"/>
        <v>0</v>
      </c>
    </row>
    <row r="21" spans="1:17" s="12" customFormat="1" ht="14.25">
      <c r="A21" s="44">
        <v>17</v>
      </c>
      <c r="B21" s="45" t="s">
        <v>178</v>
      </c>
      <c r="C21" s="452"/>
      <c r="D21" s="46" t="s">
        <v>80</v>
      </c>
      <c r="E21" s="47">
        <v>22258.16</v>
      </c>
      <c r="F21" s="6">
        <v>-7695.94</v>
      </c>
      <c r="G21" s="7">
        <v>0</v>
      </c>
      <c r="H21" s="3">
        <f t="shared" si="0"/>
        <v>-7695.94</v>
      </c>
      <c r="I21" s="11">
        <v>0</v>
      </c>
      <c r="J21" s="8"/>
      <c r="K21" s="9"/>
      <c r="L21" s="10"/>
      <c r="M21" s="11"/>
      <c r="N21" s="10"/>
      <c r="O21" s="7"/>
      <c r="P21" s="48"/>
      <c r="Q21" s="49">
        <f t="shared" si="1"/>
        <v>0</v>
      </c>
    </row>
    <row r="22" spans="1:17" s="12" customFormat="1" ht="15" thickBot="1">
      <c r="A22" s="44">
        <v>18</v>
      </c>
      <c r="B22" s="45" t="s">
        <v>179</v>
      </c>
      <c r="C22" s="452"/>
      <c r="D22" s="64" t="s">
        <v>81</v>
      </c>
      <c r="E22" s="65">
        <v>25900.63</v>
      </c>
      <c r="F22" s="66">
        <v>1.0231815394945443E-12</v>
      </c>
      <c r="G22" s="67">
        <v>0</v>
      </c>
      <c r="H22" s="68">
        <f t="shared" si="0"/>
        <v>1.0231815394945443E-12</v>
      </c>
      <c r="I22" s="69">
        <v>2000</v>
      </c>
      <c r="J22" s="70"/>
      <c r="K22" s="71"/>
      <c r="L22" s="72"/>
      <c r="M22" s="69"/>
      <c r="N22" s="72"/>
      <c r="O22" s="67"/>
      <c r="P22" s="73"/>
      <c r="Q22" s="74">
        <f t="shared" si="1"/>
        <v>2000</v>
      </c>
    </row>
    <row r="23" spans="1:17" s="12" customFormat="1" ht="15" thickTop="1">
      <c r="A23" s="44">
        <v>20</v>
      </c>
      <c r="B23" s="45" t="s">
        <v>101</v>
      </c>
      <c r="C23" s="451" t="s">
        <v>181</v>
      </c>
      <c r="D23" s="55" t="s">
        <v>12</v>
      </c>
      <c r="E23" s="34">
        <v>43103.02</v>
      </c>
      <c r="F23" s="35">
        <v>26000</v>
      </c>
      <c r="G23" s="36">
        <v>3000</v>
      </c>
      <c r="H23" s="37">
        <f t="shared" si="0"/>
        <v>23000</v>
      </c>
      <c r="I23" s="38">
        <v>0</v>
      </c>
      <c r="J23" s="39"/>
      <c r="K23" s="40"/>
      <c r="L23" s="41"/>
      <c r="M23" s="38"/>
      <c r="N23" s="41"/>
      <c r="O23" s="36"/>
      <c r="P23" s="42"/>
      <c r="Q23" s="75">
        <f t="shared" si="1"/>
        <v>3000</v>
      </c>
    </row>
    <row r="24" spans="1:17" s="12" customFormat="1" ht="14.25">
      <c r="A24" s="44">
        <v>21</v>
      </c>
      <c r="B24" s="45" t="s">
        <v>119</v>
      </c>
      <c r="C24" s="452"/>
      <c r="D24" s="46" t="s">
        <v>30</v>
      </c>
      <c r="E24" s="47">
        <v>40631.52</v>
      </c>
      <c r="F24" s="13">
        <v>6000</v>
      </c>
      <c r="G24" s="7">
        <v>3000</v>
      </c>
      <c r="H24" s="4">
        <f t="shared" si="0"/>
        <v>3000</v>
      </c>
      <c r="I24" s="11">
        <v>0</v>
      </c>
      <c r="J24" s="8"/>
      <c r="K24" s="9"/>
      <c r="L24" s="10"/>
      <c r="M24" s="11"/>
      <c r="N24" s="10"/>
      <c r="O24" s="7"/>
      <c r="P24" s="48"/>
      <c r="Q24" s="49">
        <f t="shared" si="1"/>
        <v>3000</v>
      </c>
    </row>
    <row r="25" spans="1:17" s="12" customFormat="1" ht="14.25">
      <c r="A25" s="44">
        <v>22</v>
      </c>
      <c r="B25" s="45" t="s">
        <v>92</v>
      </c>
      <c r="C25" s="452"/>
      <c r="D25" s="46" t="s">
        <v>5</v>
      </c>
      <c r="E25" s="47">
        <v>30991.72</v>
      </c>
      <c r="F25" s="13">
        <v>2000</v>
      </c>
      <c r="G25" s="7">
        <v>2000</v>
      </c>
      <c r="H25" s="4">
        <f t="shared" si="0"/>
        <v>0</v>
      </c>
      <c r="I25" s="2">
        <v>0</v>
      </c>
      <c r="J25" s="8"/>
      <c r="K25" s="9"/>
      <c r="L25" s="10"/>
      <c r="M25" s="11"/>
      <c r="N25" s="10"/>
      <c r="O25" s="7"/>
      <c r="P25" s="48"/>
      <c r="Q25" s="49">
        <f t="shared" si="1"/>
        <v>2000</v>
      </c>
    </row>
    <row r="26" spans="1:17" s="12" customFormat="1" ht="14.25">
      <c r="A26" s="44">
        <v>23</v>
      </c>
      <c r="B26" s="45" t="s">
        <v>103</v>
      </c>
      <c r="C26" s="452"/>
      <c r="D26" s="46" t="s">
        <v>14</v>
      </c>
      <c r="E26" s="47">
        <v>42329.34</v>
      </c>
      <c r="F26" s="13">
        <v>17000</v>
      </c>
      <c r="G26" s="7">
        <v>3000</v>
      </c>
      <c r="H26" s="4">
        <f t="shared" si="0"/>
        <v>14000</v>
      </c>
      <c r="I26" s="11">
        <v>0</v>
      </c>
      <c r="J26" s="8"/>
      <c r="K26" s="9"/>
      <c r="L26" s="10"/>
      <c r="M26" s="11"/>
      <c r="N26" s="10"/>
      <c r="O26" s="7"/>
      <c r="P26" s="48"/>
      <c r="Q26" s="49">
        <f t="shared" si="1"/>
        <v>3000</v>
      </c>
    </row>
    <row r="27" spans="1:17" s="12" customFormat="1" ht="14.25">
      <c r="A27" s="44">
        <v>24</v>
      </c>
      <c r="B27" s="45" t="s">
        <v>107</v>
      </c>
      <c r="C27" s="452"/>
      <c r="D27" s="46" t="s">
        <v>18</v>
      </c>
      <c r="E27" s="47">
        <v>20779.03</v>
      </c>
      <c r="F27" s="13">
        <v>0</v>
      </c>
      <c r="G27" s="7">
        <v>0</v>
      </c>
      <c r="H27" s="4">
        <f t="shared" si="0"/>
        <v>0</v>
      </c>
      <c r="I27" s="11">
        <v>1000</v>
      </c>
      <c r="J27" s="8"/>
      <c r="K27" s="9"/>
      <c r="L27" s="10"/>
      <c r="M27" s="11"/>
      <c r="N27" s="10"/>
      <c r="O27" s="7"/>
      <c r="P27" s="48"/>
      <c r="Q27" s="49">
        <f t="shared" si="1"/>
        <v>1000</v>
      </c>
    </row>
    <row r="28" spans="1:17" s="12" customFormat="1" ht="14.25">
      <c r="A28" s="44">
        <v>25</v>
      </c>
      <c r="B28" s="45" t="s">
        <v>108</v>
      </c>
      <c r="C28" s="452"/>
      <c r="D28" s="46" t="s">
        <v>19</v>
      </c>
      <c r="E28" s="47">
        <v>52915.71</v>
      </c>
      <c r="F28" s="13">
        <v>29000</v>
      </c>
      <c r="G28" s="7">
        <v>5000</v>
      </c>
      <c r="H28" s="4">
        <f t="shared" si="0"/>
        <v>24000</v>
      </c>
      <c r="I28" s="11">
        <v>0</v>
      </c>
      <c r="J28" s="8"/>
      <c r="K28" s="9"/>
      <c r="L28" s="10"/>
      <c r="M28" s="11"/>
      <c r="N28" s="10"/>
      <c r="O28" s="7"/>
      <c r="P28" s="48"/>
      <c r="Q28" s="49">
        <f t="shared" si="1"/>
        <v>5000</v>
      </c>
    </row>
    <row r="29" spans="1:17" s="12" customFormat="1" ht="14.25">
      <c r="A29" s="44">
        <v>26</v>
      </c>
      <c r="B29" s="45" t="s">
        <v>121</v>
      </c>
      <c r="C29" s="452"/>
      <c r="D29" s="46" t="s">
        <v>32</v>
      </c>
      <c r="E29" s="47">
        <v>21785.62</v>
      </c>
      <c r="F29" s="6">
        <v>-5538.48</v>
      </c>
      <c r="G29" s="7">
        <v>0</v>
      </c>
      <c r="H29" s="3">
        <f t="shared" si="0"/>
        <v>-5538.48</v>
      </c>
      <c r="I29" s="11">
        <v>0</v>
      </c>
      <c r="J29" s="8"/>
      <c r="K29" s="9"/>
      <c r="L29" s="10"/>
      <c r="M29" s="11"/>
      <c r="N29" s="10"/>
      <c r="O29" s="7"/>
      <c r="P29" s="48"/>
      <c r="Q29" s="49">
        <f t="shared" si="1"/>
        <v>0</v>
      </c>
    </row>
    <row r="30" spans="1:17" s="12" customFormat="1" ht="14.25">
      <c r="A30" s="44">
        <v>27</v>
      </c>
      <c r="B30" s="45" t="s">
        <v>126</v>
      </c>
      <c r="C30" s="452"/>
      <c r="D30" s="46" t="s">
        <v>37</v>
      </c>
      <c r="E30" s="47">
        <v>24545.45</v>
      </c>
      <c r="F30" s="13">
        <v>2000</v>
      </c>
      <c r="G30" s="7">
        <v>0</v>
      </c>
      <c r="H30" s="4">
        <f t="shared" si="0"/>
        <v>2000</v>
      </c>
      <c r="I30" s="11">
        <v>1000</v>
      </c>
      <c r="J30" s="8"/>
      <c r="K30" s="9"/>
      <c r="L30" s="10"/>
      <c r="M30" s="11"/>
      <c r="N30" s="10"/>
      <c r="O30" s="7"/>
      <c r="P30" s="48"/>
      <c r="Q30" s="49">
        <f t="shared" si="1"/>
        <v>1000</v>
      </c>
    </row>
    <row r="31" spans="1:17" s="12" customFormat="1" ht="14.25">
      <c r="A31" s="44">
        <v>28</v>
      </c>
      <c r="B31" s="45" t="s">
        <v>133</v>
      </c>
      <c r="C31" s="452"/>
      <c r="D31" s="46" t="s">
        <v>197</v>
      </c>
      <c r="E31" s="47">
        <v>16519.62</v>
      </c>
      <c r="F31" s="6">
        <v>-3952.58</v>
      </c>
      <c r="G31" s="7">
        <v>0</v>
      </c>
      <c r="H31" s="3">
        <f t="shared" si="0"/>
        <v>-3952.58</v>
      </c>
      <c r="I31" s="11">
        <v>1000</v>
      </c>
      <c r="J31" s="8"/>
      <c r="K31" s="9"/>
      <c r="L31" s="10"/>
      <c r="M31" s="11"/>
      <c r="N31" s="10"/>
      <c r="O31" s="7"/>
      <c r="P31" s="48"/>
      <c r="Q31" s="49">
        <f t="shared" si="1"/>
        <v>1000</v>
      </c>
    </row>
    <row r="32" spans="1:17" s="12" customFormat="1" ht="14.25">
      <c r="A32" s="44">
        <v>29</v>
      </c>
      <c r="B32" s="45" t="s">
        <v>137</v>
      </c>
      <c r="C32" s="452"/>
      <c r="D32" s="46" t="s">
        <v>44</v>
      </c>
      <c r="E32" s="47">
        <v>36546.2</v>
      </c>
      <c r="F32" s="13">
        <v>13000</v>
      </c>
      <c r="G32" s="7">
        <v>3000</v>
      </c>
      <c r="H32" s="4">
        <f t="shared" si="0"/>
        <v>10000</v>
      </c>
      <c r="I32" s="11">
        <v>0</v>
      </c>
      <c r="J32" s="8"/>
      <c r="K32" s="9"/>
      <c r="L32" s="10"/>
      <c r="M32" s="11"/>
      <c r="N32" s="10"/>
      <c r="O32" s="7"/>
      <c r="P32" s="48"/>
      <c r="Q32" s="49">
        <f t="shared" si="1"/>
        <v>3000</v>
      </c>
    </row>
    <row r="33" spans="1:17" s="12" customFormat="1" ht="14.25">
      <c r="A33" s="44">
        <v>30</v>
      </c>
      <c r="B33" s="45" t="s">
        <v>141</v>
      </c>
      <c r="C33" s="452"/>
      <c r="D33" s="46" t="s">
        <v>48</v>
      </c>
      <c r="E33" s="47">
        <v>28929.68</v>
      </c>
      <c r="F33" s="13">
        <v>3000</v>
      </c>
      <c r="G33" s="7">
        <v>3000</v>
      </c>
      <c r="H33" s="4">
        <f t="shared" si="0"/>
        <v>0</v>
      </c>
      <c r="I33" s="11">
        <v>0</v>
      </c>
      <c r="J33" s="8"/>
      <c r="K33" s="9"/>
      <c r="L33" s="10"/>
      <c r="M33" s="11"/>
      <c r="N33" s="10"/>
      <c r="O33" s="7"/>
      <c r="P33" s="48"/>
      <c r="Q33" s="49">
        <f t="shared" si="1"/>
        <v>3000</v>
      </c>
    </row>
    <row r="34" spans="1:17" s="12" customFormat="1" ht="14.25">
      <c r="A34" s="44">
        <v>31</v>
      </c>
      <c r="B34" s="45" t="s">
        <v>145</v>
      </c>
      <c r="C34" s="452"/>
      <c r="D34" s="46" t="s">
        <v>198</v>
      </c>
      <c r="E34" s="47">
        <v>28860.97</v>
      </c>
      <c r="F34" s="13">
        <v>10000</v>
      </c>
      <c r="G34" s="7">
        <v>3000</v>
      </c>
      <c r="H34" s="4">
        <f t="shared" si="0"/>
        <v>7000</v>
      </c>
      <c r="I34" s="11">
        <v>0</v>
      </c>
      <c r="J34" s="8"/>
      <c r="K34" s="9"/>
      <c r="L34" s="10"/>
      <c r="M34" s="11"/>
      <c r="N34" s="10"/>
      <c r="O34" s="7"/>
      <c r="P34" s="48"/>
      <c r="Q34" s="49">
        <f t="shared" si="1"/>
        <v>3000</v>
      </c>
    </row>
    <row r="35" spans="1:17" s="12" customFormat="1" ht="15" thickBot="1">
      <c r="A35" s="44">
        <v>32</v>
      </c>
      <c r="B35" s="45" t="s">
        <v>152</v>
      </c>
      <c r="C35" s="452"/>
      <c r="D35" s="64" t="s">
        <v>199</v>
      </c>
      <c r="E35" s="65">
        <v>20356.18</v>
      </c>
      <c r="F35" s="76">
        <v>-6476.02</v>
      </c>
      <c r="G35" s="67">
        <v>0</v>
      </c>
      <c r="H35" s="77">
        <f t="shared" si="0"/>
        <v>-6476.02</v>
      </c>
      <c r="I35" s="69">
        <v>0</v>
      </c>
      <c r="J35" s="70"/>
      <c r="K35" s="71"/>
      <c r="L35" s="72"/>
      <c r="M35" s="69"/>
      <c r="N35" s="72"/>
      <c r="O35" s="67"/>
      <c r="P35" s="73"/>
      <c r="Q35" s="74">
        <f t="shared" si="1"/>
        <v>0</v>
      </c>
    </row>
    <row r="36" spans="1:17" s="12" customFormat="1" ht="15" thickTop="1">
      <c r="A36" s="78">
        <v>33</v>
      </c>
      <c r="B36" s="79" t="s">
        <v>142</v>
      </c>
      <c r="C36" s="438" t="s">
        <v>200</v>
      </c>
      <c r="D36" s="55" t="s">
        <v>49</v>
      </c>
      <c r="E36" s="34">
        <v>40671.66</v>
      </c>
      <c r="F36" s="35">
        <v>9000</v>
      </c>
      <c r="G36" s="36">
        <v>3000</v>
      </c>
      <c r="H36" s="37">
        <f t="shared" si="0"/>
        <v>6000</v>
      </c>
      <c r="I36" s="38">
        <v>0</v>
      </c>
      <c r="J36" s="39"/>
      <c r="K36" s="40"/>
      <c r="L36" s="41"/>
      <c r="M36" s="38"/>
      <c r="N36" s="41"/>
      <c r="O36" s="36"/>
      <c r="P36" s="42"/>
      <c r="Q36" s="75">
        <f t="shared" si="1"/>
        <v>3000</v>
      </c>
    </row>
    <row r="37" spans="1:17" s="12" customFormat="1" ht="14.25">
      <c r="A37" s="78">
        <v>34</v>
      </c>
      <c r="B37" s="79" t="s">
        <v>177</v>
      </c>
      <c r="C37" s="439"/>
      <c r="D37" s="46" t="s">
        <v>79</v>
      </c>
      <c r="E37" s="47">
        <v>18781.96</v>
      </c>
      <c r="F37" s="6">
        <v>-14618.84</v>
      </c>
      <c r="G37" s="7">
        <v>0</v>
      </c>
      <c r="H37" s="3">
        <f t="shared" si="0"/>
        <v>-14618.84</v>
      </c>
      <c r="I37" s="11">
        <v>0</v>
      </c>
      <c r="J37" s="8"/>
      <c r="K37" s="9"/>
      <c r="L37" s="10"/>
      <c r="M37" s="11"/>
      <c r="N37" s="10"/>
      <c r="O37" s="7"/>
      <c r="P37" s="48"/>
      <c r="Q37" s="49">
        <f t="shared" si="1"/>
        <v>0</v>
      </c>
    </row>
    <row r="38" spans="1:17" s="12" customFormat="1" ht="14.25">
      <c r="A38" s="78">
        <v>35</v>
      </c>
      <c r="B38" s="79" t="s">
        <v>95</v>
      </c>
      <c r="C38" s="439"/>
      <c r="D38" s="46" t="s">
        <v>7</v>
      </c>
      <c r="E38" s="47">
        <v>30177.33</v>
      </c>
      <c r="F38" s="13">
        <v>2000</v>
      </c>
      <c r="G38" s="7">
        <v>2000</v>
      </c>
      <c r="H38" s="4">
        <f t="shared" si="0"/>
        <v>0</v>
      </c>
      <c r="I38" s="11">
        <v>0</v>
      </c>
      <c r="J38" s="8"/>
      <c r="K38" s="9"/>
      <c r="L38" s="10"/>
      <c r="M38" s="11"/>
      <c r="N38" s="10"/>
      <c r="O38" s="7"/>
      <c r="P38" s="48"/>
      <c r="Q38" s="49">
        <f t="shared" si="1"/>
        <v>2000</v>
      </c>
    </row>
    <row r="39" spans="1:17" s="12" customFormat="1" ht="13.5" customHeight="1">
      <c r="A39" s="78">
        <v>36</v>
      </c>
      <c r="B39" s="79" t="s">
        <v>102</v>
      </c>
      <c r="C39" s="439"/>
      <c r="D39" s="46" t="s">
        <v>13</v>
      </c>
      <c r="E39" s="47">
        <v>29897.14</v>
      </c>
      <c r="F39" s="6">
        <v>-7329.46</v>
      </c>
      <c r="G39" s="7">
        <v>0</v>
      </c>
      <c r="H39" s="3">
        <f t="shared" si="0"/>
        <v>-7329.46</v>
      </c>
      <c r="I39" s="11">
        <v>0</v>
      </c>
      <c r="J39" s="8"/>
      <c r="K39" s="9"/>
      <c r="L39" s="10"/>
      <c r="M39" s="11"/>
      <c r="N39" s="10"/>
      <c r="O39" s="7"/>
      <c r="P39" s="48"/>
      <c r="Q39" s="49">
        <f t="shared" si="1"/>
        <v>0</v>
      </c>
    </row>
    <row r="40" spans="1:17" s="12" customFormat="1" ht="14.25">
      <c r="A40" s="78">
        <v>37</v>
      </c>
      <c r="B40" s="79" t="s">
        <v>128</v>
      </c>
      <c r="C40" s="439"/>
      <c r="D40" s="46" t="s">
        <v>38</v>
      </c>
      <c r="E40" s="47">
        <v>25857.41</v>
      </c>
      <c r="F40" s="13">
        <v>2000.27</v>
      </c>
      <c r="G40" s="7">
        <v>2000</v>
      </c>
      <c r="H40" s="4">
        <f t="shared" si="0"/>
        <v>0.2699999999999818</v>
      </c>
      <c r="I40" s="11">
        <v>0</v>
      </c>
      <c r="J40" s="8"/>
      <c r="K40" s="9"/>
      <c r="L40" s="10"/>
      <c r="M40" s="11"/>
      <c r="N40" s="10"/>
      <c r="O40" s="7"/>
      <c r="P40" s="48"/>
      <c r="Q40" s="49">
        <f t="shared" si="1"/>
        <v>2000</v>
      </c>
    </row>
    <row r="41" spans="1:17" s="12" customFormat="1" ht="14.25">
      <c r="A41" s="78">
        <v>38</v>
      </c>
      <c r="B41" s="79" t="s">
        <v>147</v>
      </c>
      <c r="C41" s="439"/>
      <c r="D41" s="46" t="s">
        <v>52</v>
      </c>
      <c r="E41" s="47">
        <v>16602.45</v>
      </c>
      <c r="F41" s="13">
        <v>9.094947017729282E-13</v>
      </c>
      <c r="G41" s="7">
        <v>0</v>
      </c>
      <c r="H41" s="4">
        <f t="shared" si="0"/>
        <v>9.094947017729282E-13</v>
      </c>
      <c r="I41" s="11">
        <v>1000</v>
      </c>
      <c r="J41" s="8"/>
      <c r="K41" s="9"/>
      <c r="L41" s="10"/>
      <c r="M41" s="11"/>
      <c r="N41" s="10"/>
      <c r="O41" s="7"/>
      <c r="P41" s="48"/>
      <c r="Q41" s="49">
        <f t="shared" si="1"/>
        <v>1000</v>
      </c>
    </row>
    <row r="42" spans="1:17" s="12" customFormat="1" ht="14.25">
      <c r="A42" s="78">
        <v>39</v>
      </c>
      <c r="B42" s="79" t="s">
        <v>157</v>
      </c>
      <c r="C42" s="439"/>
      <c r="D42" s="46" t="s">
        <v>60</v>
      </c>
      <c r="E42" s="47">
        <v>16936.42</v>
      </c>
      <c r="F42" s="6">
        <v>-6535.78</v>
      </c>
      <c r="G42" s="7">
        <v>0</v>
      </c>
      <c r="H42" s="3">
        <f t="shared" si="0"/>
        <v>-6535.78</v>
      </c>
      <c r="I42" s="11">
        <v>0</v>
      </c>
      <c r="J42" s="8"/>
      <c r="K42" s="9"/>
      <c r="L42" s="10"/>
      <c r="M42" s="11"/>
      <c r="N42" s="10"/>
      <c r="O42" s="7"/>
      <c r="P42" s="48"/>
      <c r="Q42" s="49">
        <f t="shared" si="1"/>
        <v>0</v>
      </c>
    </row>
    <row r="43" spans="1:17" s="12" customFormat="1" ht="15" thickBot="1">
      <c r="A43" s="78">
        <v>40</v>
      </c>
      <c r="B43" s="79" t="s">
        <v>167</v>
      </c>
      <c r="C43" s="440"/>
      <c r="D43" s="64" t="s">
        <v>69</v>
      </c>
      <c r="E43" s="65">
        <v>12179.94</v>
      </c>
      <c r="F43" s="76">
        <v>-692.26</v>
      </c>
      <c r="G43" s="67">
        <v>0</v>
      </c>
      <c r="H43" s="77">
        <f t="shared" si="0"/>
        <v>-692.26</v>
      </c>
      <c r="I43" s="69">
        <v>0</v>
      </c>
      <c r="J43" s="70"/>
      <c r="K43" s="71"/>
      <c r="L43" s="72"/>
      <c r="M43" s="69"/>
      <c r="N43" s="72"/>
      <c r="O43" s="67"/>
      <c r="P43" s="73"/>
      <c r="Q43" s="74">
        <f t="shared" si="1"/>
        <v>0</v>
      </c>
    </row>
    <row r="44" spans="1:17" s="12" customFormat="1" ht="15" thickTop="1">
      <c r="A44" s="78">
        <v>41</v>
      </c>
      <c r="B44" s="79" t="s">
        <v>105</v>
      </c>
      <c r="C44" s="443" t="s">
        <v>182</v>
      </c>
      <c r="D44" s="55" t="s">
        <v>16</v>
      </c>
      <c r="E44" s="34">
        <v>26948.59</v>
      </c>
      <c r="F44" s="35">
        <v>14000</v>
      </c>
      <c r="G44" s="36">
        <v>3000</v>
      </c>
      <c r="H44" s="37">
        <f t="shared" si="0"/>
        <v>11000</v>
      </c>
      <c r="I44" s="38">
        <v>0</v>
      </c>
      <c r="J44" s="39"/>
      <c r="K44" s="40"/>
      <c r="L44" s="41"/>
      <c r="M44" s="38"/>
      <c r="N44" s="41"/>
      <c r="O44" s="36"/>
      <c r="P44" s="42"/>
      <c r="Q44" s="75">
        <f t="shared" si="1"/>
        <v>3000</v>
      </c>
    </row>
    <row r="45" spans="1:17" s="12" customFormat="1" ht="14.25">
      <c r="A45" s="78">
        <v>42</v>
      </c>
      <c r="B45" s="79" t="s">
        <v>97</v>
      </c>
      <c r="C45" s="443"/>
      <c r="D45" s="46" t="s">
        <v>201</v>
      </c>
      <c r="E45" s="47">
        <v>25057.43</v>
      </c>
      <c r="F45" s="6">
        <v>-2517.57</v>
      </c>
      <c r="G45" s="7">
        <v>0</v>
      </c>
      <c r="H45" s="3">
        <f t="shared" si="0"/>
        <v>-2517.57</v>
      </c>
      <c r="I45" s="11">
        <v>1000</v>
      </c>
      <c r="J45" s="8"/>
      <c r="K45" s="9"/>
      <c r="L45" s="10"/>
      <c r="M45" s="11"/>
      <c r="N45" s="10"/>
      <c r="O45" s="7"/>
      <c r="P45" s="48"/>
      <c r="Q45" s="49">
        <f t="shared" si="1"/>
        <v>1000</v>
      </c>
    </row>
    <row r="46" spans="1:17" s="12" customFormat="1" ht="14.25">
      <c r="A46" s="78">
        <v>43</v>
      </c>
      <c r="B46" s="79" t="s">
        <v>93</v>
      </c>
      <c r="C46" s="443"/>
      <c r="D46" s="46" t="s">
        <v>6</v>
      </c>
      <c r="E46" s="47">
        <v>12842.13</v>
      </c>
      <c r="F46" s="13">
        <v>-7.958078640513122E-13</v>
      </c>
      <c r="G46" s="7">
        <v>0</v>
      </c>
      <c r="H46" s="4">
        <f t="shared" si="0"/>
        <v>-7.958078640513122E-13</v>
      </c>
      <c r="I46" s="11">
        <v>1000</v>
      </c>
      <c r="J46" s="8"/>
      <c r="K46" s="9"/>
      <c r="L46" s="10"/>
      <c r="M46" s="11"/>
      <c r="N46" s="10"/>
      <c r="O46" s="7"/>
      <c r="P46" s="48"/>
      <c r="Q46" s="49">
        <f t="shared" si="1"/>
        <v>1000</v>
      </c>
    </row>
    <row r="47" spans="1:17" s="12" customFormat="1" ht="14.25">
      <c r="A47" s="78">
        <v>44</v>
      </c>
      <c r="B47" s="79" t="s">
        <v>96</v>
      </c>
      <c r="C47" s="443"/>
      <c r="D47" s="46" t="s">
        <v>8</v>
      </c>
      <c r="E47" s="47">
        <v>25857.89</v>
      </c>
      <c r="F47" s="6">
        <v>-1606.21</v>
      </c>
      <c r="G47" s="7">
        <v>0</v>
      </c>
      <c r="H47" s="3">
        <f t="shared" si="0"/>
        <v>-1606.21</v>
      </c>
      <c r="I47" s="11">
        <v>1000</v>
      </c>
      <c r="J47" s="8"/>
      <c r="K47" s="9"/>
      <c r="L47" s="10"/>
      <c r="M47" s="11"/>
      <c r="N47" s="10"/>
      <c r="O47" s="7"/>
      <c r="P47" s="48"/>
      <c r="Q47" s="49">
        <f t="shared" si="1"/>
        <v>1000</v>
      </c>
    </row>
    <row r="48" spans="1:17" s="12" customFormat="1" ht="14.25">
      <c r="A48" s="78">
        <v>45</v>
      </c>
      <c r="B48" s="79" t="s">
        <v>98</v>
      </c>
      <c r="C48" s="443"/>
      <c r="D48" s="46" t="s">
        <v>9</v>
      </c>
      <c r="E48" s="47">
        <v>26051.85</v>
      </c>
      <c r="F48" s="13">
        <v>4000</v>
      </c>
      <c r="G48" s="7">
        <v>2000</v>
      </c>
      <c r="H48" s="4">
        <f t="shared" si="0"/>
        <v>2000</v>
      </c>
      <c r="I48" s="11">
        <v>0</v>
      </c>
      <c r="J48" s="8"/>
      <c r="K48" s="9"/>
      <c r="L48" s="10"/>
      <c r="M48" s="11"/>
      <c r="N48" s="10"/>
      <c r="O48" s="7"/>
      <c r="P48" s="48"/>
      <c r="Q48" s="49">
        <f t="shared" si="1"/>
        <v>2000</v>
      </c>
    </row>
    <row r="49" spans="1:17" s="12" customFormat="1" ht="14.25">
      <c r="A49" s="78">
        <v>46</v>
      </c>
      <c r="B49" s="79" t="s">
        <v>112</v>
      </c>
      <c r="C49" s="443"/>
      <c r="D49" s="46" t="s">
        <v>23</v>
      </c>
      <c r="E49" s="47">
        <v>18349.28</v>
      </c>
      <c r="F49" s="6">
        <v>-7122.92</v>
      </c>
      <c r="G49" s="7">
        <v>0</v>
      </c>
      <c r="H49" s="3">
        <f t="shared" si="0"/>
        <v>-7122.92</v>
      </c>
      <c r="I49" s="11">
        <v>0</v>
      </c>
      <c r="J49" s="8"/>
      <c r="K49" s="9"/>
      <c r="L49" s="10"/>
      <c r="M49" s="11"/>
      <c r="N49" s="10"/>
      <c r="O49" s="7"/>
      <c r="P49" s="48"/>
      <c r="Q49" s="49">
        <f t="shared" si="1"/>
        <v>0</v>
      </c>
    </row>
    <row r="50" spans="1:17" s="12" customFormat="1" ht="14.25">
      <c r="A50" s="78">
        <v>47</v>
      </c>
      <c r="B50" s="79" t="s">
        <v>114</v>
      </c>
      <c r="C50" s="443"/>
      <c r="D50" s="46" t="s">
        <v>25</v>
      </c>
      <c r="E50" s="47">
        <v>25989.97</v>
      </c>
      <c r="F50" s="13">
        <v>0</v>
      </c>
      <c r="G50" s="7">
        <v>0</v>
      </c>
      <c r="H50" s="4">
        <f t="shared" si="0"/>
        <v>0</v>
      </c>
      <c r="I50" s="11">
        <v>1000</v>
      </c>
      <c r="J50" s="8"/>
      <c r="K50" s="9"/>
      <c r="L50" s="10"/>
      <c r="M50" s="11"/>
      <c r="N50" s="10"/>
      <c r="O50" s="7"/>
      <c r="P50" s="48"/>
      <c r="Q50" s="49">
        <f t="shared" si="1"/>
        <v>1000</v>
      </c>
    </row>
    <row r="51" spans="1:17" s="12" customFormat="1" ht="14.25">
      <c r="A51" s="78">
        <v>48</v>
      </c>
      <c r="B51" s="79" t="s">
        <v>153</v>
      </c>
      <c r="C51" s="443"/>
      <c r="D51" s="46" t="s">
        <v>56</v>
      </c>
      <c r="E51" s="47">
        <v>20088.87</v>
      </c>
      <c r="F51" s="6">
        <v>-6686.63</v>
      </c>
      <c r="G51" s="7">
        <v>0</v>
      </c>
      <c r="H51" s="3">
        <f t="shared" si="0"/>
        <v>-6686.63</v>
      </c>
      <c r="I51" s="11">
        <v>0</v>
      </c>
      <c r="J51" s="8"/>
      <c r="K51" s="9"/>
      <c r="L51" s="10"/>
      <c r="M51" s="11"/>
      <c r="N51" s="10"/>
      <c r="O51" s="7"/>
      <c r="P51" s="48"/>
      <c r="Q51" s="49">
        <f t="shared" si="1"/>
        <v>0</v>
      </c>
    </row>
    <row r="52" spans="1:17" s="12" customFormat="1" ht="14.25">
      <c r="A52" s="78">
        <v>49</v>
      </c>
      <c r="B52" s="79" t="s">
        <v>158</v>
      </c>
      <c r="C52" s="443"/>
      <c r="D52" s="46" t="s">
        <v>61</v>
      </c>
      <c r="E52" s="47">
        <v>22951.86</v>
      </c>
      <c r="F52" s="13">
        <v>2000</v>
      </c>
      <c r="G52" s="7">
        <v>2000</v>
      </c>
      <c r="H52" s="4">
        <f t="shared" si="0"/>
        <v>0</v>
      </c>
      <c r="I52" s="11">
        <v>0</v>
      </c>
      <c r="J52" s="8"/>
      <c r="K52" s="9"/>
      <c r="L52" s="10"/>
      <c r="M52" s="11"/>
      <c r="N52" s="10"/>
      <c r="O52" s="7"/>
      <c r="P52" s="48"/>
      <c r="Q52" s="49">
        <f t="shared" si="1"/>
        <v>2000</v>
      </c>
    </row>
    <row r="53" spans="1:17" s="12" customFormat="1" ht="14.25">
      <c r="A53" s="78">
        <v>50</v>
      </c>
      <c r="B53" s="79" t="s">
        <v>172</v>
      </c>
      <c r="C53" s="443"/>
      <c r="D53" s="46" t="s">
        <v>74</v>
      </c>
      <c r="E53" s="47">
        <v>19870.3</v>
      </c>
      <c r="F53" s="13">
        <v>-9.094947017729282E-13</v>
      </c>
      <c r="G53" s="7">
        <v>0</v>
      </c>
      <c r="H53" s="4">
        <f t="shared" si="0"/>
        <v>-9.094947017729282E-13</v>
      </c>
      <c r="I53" s="11">
        <v>1000</v>
      </c>
      <c r="J53" s="8"/>
      <c r="K53" s="9"/>
      <c r="L53" s="10"/>
      <c r="M53" s="11"/>
      <c r="N53" s="10"/>
      <c r="O53" s="7"/>
      <c r="P53" s="48"/>
      <c r="Q53" s="49">
        <f t="shared" si="1"/>
        <v>1000</v>
      </c>
    </row>
    <row r="54" spans="1:17" s="12" customFormat="1" ht="15" thickBot="1">
      <c r="A54" s="78">
        <v>51</v>
      </c>
      <c r="B54" s="79" t="s">
        <v>173</v>
      </c>
      <c r="C54" s="443"/>
      <c r="D54" s="80" t="s">
        <v>75</v>
      </c>
      <c r="E54" s="65">
        <v>0</v>
      </c>
      <c r="F54" s="66">
        <v>0</v>
      </c>
      <c r="G54" s="67">
        <v>0</v>
      </c>
      <c r="H54" s="68">
        <f t="shared" si="0"/>
        <v>0</v>
      </c>
      <c r="I54" s="69">
        <v>2000</v>
      </c>
      <c r="J54" s="70"/>
      <c r="K54" s="71"/>
      <c r="L54" s="72"/>
      <c r="M54" s="69"/>
      <c r="N54" s="72"/>
      <c r="O54" s="67"/>
      <c r="P54" s="73"/>
      <c r="Q54" s="74">
        <f t="shared" si="1"/>
        <v>2000</v>
      </c>
    </row>
    <row r="55" spans="1:17" s="12" customFormat="1" ht="15" thickTop="1">
      <c r="A55" s="78">
        <v>52</v>
      </c>
      <c r="B55" s="79" t="s">
        <v>106</v>
      </c>
      <c r="C55" s="438" t="s">
        <v>202</v>
      </c>
      <c r="D55" s="55" t="s">
        <v>17</v>
      </c>
      <c r="E55" s="34">
        <v>28779.81</v>
      </c>
      <c r="F55" s="35">
        <v>2000</v>
      </c>
      <c r="G55" s="36">
        <v>2000</v>
      </c>
      <c r="H55" s="37">
        <f t="shared" si="0"/>
        <v>0</v>
      </c>
      <c r="I55" s="38">
        <v>0</v>
      </c>
      <c r="J55" s="39"/>
      <c r="K55" s="40"/>
      <c r="L55" s="41"/>
      <c r="M55" s="38"/>
      <c r="N55" s="41"/>
      <c r="O55" s="36"/>
      <c r="P55" s="42"/>
      <c r="Q55" s="75">
        <f t="shared" si="1"/>
        <v>2000</v>
      </c>
    </row>
    <row r="56" spans="1:17" s="12" customFormat="1" ht="14.25">
      <c r="A56" s="78">
        <v>53</v>
      </c>
      <c r="B56" s="79" t="s">
        <v>131</v>
      </c>
      <c r="C56" s="439"/>
      <c r="D56" s="46" t="s">
        <v>39</v>
      </c>
      <c r="E56" s="47">
        <v>26457.66</v>
      </c>
      <c r="F56" s="13">
        <v>6000</v>
      </c>
      <c r="G56" s="7">
        <v>3000</v>
      </c>
      <c r="H56" s="4">
        <f t="shared" si="0"/>
        <v>3000</v>
      </c>
      <c r="I56" s="11">
        <v>0</v>
      </c>
      <c r="J56" s="8"/>
      <c r="K56" s="9"/>
      <c r="L56" s="10"/>
      <c r="M56" s="11"/>
      <c r="N56" s="10"/>
      <c r="O56" s="7"/>
      <c r="P56" s="48"/>
      <c r="Q56" s="49">
        <f t="shared" si="1"/>
        <v>3000</v>
      </c>
    </row>
    <row r="57" spans="1:17" s="12" customFormat="1" ht="14.25">
      <c r="A57" s="78">
        <v>54</v>
      </c>
      <c r="B57" s="79" t="s">
        <v>94</v>
      </c>
      <c r="C57" s="439"/>
      <c r="D57" s="46" t="s">
        <v>203</v>
      </c>
      <c r="E57" s="47">
        <v>2826.31</v>
      </c>
      <c r="F57" s="13">
        <v>0</v>
      </c>
      <c r="G57" s="7">
        <v>0</v>
      </c>
      <c r="H57" s="4">
        <f t="shared" si="0"/>
        <v>0</v>
      </c>
      <c r="I57" s="11">
        <v>1000</v>
      </c>
      <c r="J57" s="8"/>
      <c r="K57" s="9"/>
      <c r="L57" s="10"/>
      <c r="M57" s="11"/>
      <c r="N57" s="10"/>
      <c r="O57" s="7"/>
      <c r="P57" s="48"/>
      <c r="Q57" s="49">
        <f t="shared" si="1"/>
        <v>1000</v>
      </c>
    </row>
    <row r="58" spans="1:17" s="12" customFormat="1" ht="14.25">
      <c r="A58" s="78">
        <v>55</v>
      </c>
      <c r="B58" s="79" t="s">
        <v>116</v>
      </c>
      <c r="C58" s="439"/>
      <c r="D58" s="46" t="s">
        <v>27</v>
      </c>
      <c r="E58" s="47">
        <v>23670.35</v>
      </c>
      <c r="F58" s="13">
        <v>-1.3642420526593924E-12</v>
      </c>
      <c r="G58" s="7">
        <v>0</v>
      </c>
      <c r="H58" s="4">
        <f t="shared" si="0"/>
        <v>-1.3642420526593924E-12</v>
      </c>
      <c r="I58" s="11">
        <v>1000</v>
      </c>
      <c r="J58" s="8"/>
      <c r="K58" s="9"/>
      <c r="L58" s="10"/>
      <c r="M58" s="11"/>
      <c r="N58" s="10"/>
      <c r="O58" s="7"/>
      <c r="P58" s="48"/>
      <c r="Q58" s="49">
        <f t="shared" si="1"/>
        <v>1000</v>
      </c>
    </row>
    <row r="59" spans="1:17" s="12" customFormat="1" ht="14.25">
      <c r="A59" s="78">
        <v>56</v>
      </c>
      <c r="B59" s="79" t="s">
        <v>138</v>
      </c>
      <c r="C59" s="439"/>
      <c r="D59" s="62" t="s">
        <v>45</v>
      </c>
      <c r="E59" s="47">
        <v>27723.88</v>
      </c>
      <c r="F59" s="13">
        <v>18000</v>
      </c>
      <c r="G59" s="7">
        <v>3000</v>
      </c>
      <c r="H59" s="4">
        <f t="shared" si="0"/>
        <v>15000</v>
      </c>
      <c r="I59" s="11">
        <v>0</v>
      </c>
      <c r="J59" s="8"/>
      <c r="K59" s="9"/>
      <c r="L59" s="10"/>
      <c r="M59" s="11"/>
      <c r="N59" s="10"/>
      <c r="O59" s="7"/>
      <c r="P59" s="48"/>
      <c r="Q59" s="49">
        <f t="shared" si="1"/>
        <v>3000</v>
      </c>
    </row>
    <row r="60" spans="1:17" s="12" customFormat="1" ht="14.25">
      <c r="A60" s="78">
        <v>57</v>
      </c>
      <c r="B60" s="79" t="s">
        <v>150</v>
      </c>
      <c r="C60" s="439"/>
      <c r="D60" s="46" t="s">
        <v>54</v>
      </c>
      <c r="E60" s="47">
        <v>21013.79</v>
      </c>
      <c r="F60" s="6">
        <v>-8458.41</v>
      </c>
      <c r="G60" s="7">
        <v>0</v>
      </c>
      <c r="H60" s="3">
        <f t="shared" si="0"/>
        <v>-8458.41</v>
      </c>
      <c r="I60" s="11">
        <v>0</v>
      </c>
      <c r="J60" s="8"/>
      <c r="K60" s="9"/>
      <c r="L60" s="10"/>
      <c r="M60" s="11"/>
      <c r="N60" s="10"/>
      <c r="O60" s="7"/>
      <c r="P60" s="48"/>
      <c r="Q60" s="49">
        <f t="shared" si="1"/>
        <v>0</v>
      </c>
    </row>
    <row r="61" spans="1:17" s="12" customFormat="1" ht="14.25">
      <c r="A61" s="78">
        <v>58</v>
      </c>
      <c r="B61" s="79" t="s">
        <v>159</v>
      </c>
      <c r="C61" s="439"/>
      <c r="D61" s="46" t="s">
        <v>62</v>
      </c>
      <c r="E61" s="47">
        <v>40476.22</v>
      </c>
      <c r="F61" s="13">
        <v>11000</v>
      </c>
      <c r="G61" s="7">
        <v>3000</v>
      </c>
      <c r="H61" s="4">
        <f t="shared" si="0"/>
        <v>8000</v>
      </c>
      <c r="I61" s="11">
        <v>0</v>
      </c>
      <c r="J61" s="8"/>
      <c r="K61" s="9"/>
      <c r="L61" s="10"/>
      <c r="M61" s="11"/>
      <c r="N61" s="10"/>
      <c r="O61" s="7"/>
      <c r="P61" s="48"/>
      <c r="Q61" s="49">
        <f t="shared" si="1"/>
        <v>3000</v>
      </c>
    </row>
    <row r="62" spans="1:17" s="12" customFormat="1" ht="14.25">
      <c r="A62" s="78">
        <v>59</v>
      </c>
      <c r="B62" s="79" t="s">
        <v>163</v>
      </c>
      <c r="C62" s="439"/>
      <c r="D62" s="46" t="s">
        <v>65</v>
      </c>
      <c r="E62" s="47">
        <v>34069.69</v>
      </c>
      <c r="F62" s="13">
        <v>11000</v>
      </c>
      <c r="G62" s="7">
        <v>3000</v>
      </c>
      <c r="H62" s="4">
        <f t="shared" si="0"/>
        <v>8000</v>
      </c>
      <c r="I62" s="11">
        <v>0</v>
      </c>
      <c r="J62" s="8"/>
      <c r="K62" s="9"/>
      <c r="L62" s="10"/>
      <c r="M62" s="11"/>
      <c r="N62" s="10"/>
      <c r="O62" s="7"/>
      <c r="P62" s="48"/>
      <c r="Q62" s="49">
        <f t="shared" si="1"/>
        <v>3000</v>
      </c>
    </row>
    <row r="63" spans="1:17" s="12" customFormat="1" ht="14.25">
      <c r="A63" s="78">
        <v>60</v>
      </c>
      <c r="B63" s="79" t="s">
        <v>166</v>
      </c>
      <c r="C63" s="439"/>
      <c r="D63" s="46" t="s">
        <v>68</v>
      </c>
      <c r="E63" s="47">
        <v>3063.19</v>
      </c>
      <c r="F63" s="6">
        <v>-27068.21</v>
      </c>
      <c r="G63" s="7">
        <v>0</v>
      </c>
      <c r="H63" s="3">
        <f t="shared" si="0"/>
        <v>-27068.21</v>
      </c>
      <c r="I63" s="11">
        <v>0</v>
      </c>
      <c r="J63" s="8"/>
      <c r="K63" s="9"/>
      <c r="L63" s="10"/>
      <c r="M63" s="11"/>
      <c r="N63" s="10"/>
      <c r="O63" s="7"/>
      <c r="P63" s="48"/>
      <c r="Q63" s="49">
        <f t="shared" si="1"/>
        <v>0</v>
      </c>
    </row>
    <row r="64" spans="1:17" s="12" customFormat="1" ht="14.25">
      <c r="A64" s="78">
        <v>61</v>
      </c>
      <c r="B64" s="79" t="s">
        <v>169</v>
      </c>
      <c r="C64" s="439"/>
      <c r="D64" s="46" t="s">
        <v>71</v>
      </c>
      <c r="E64" s="47">
        <v>18422.26</v>
      </c>
      <c r="F64" s="6">
        <v>-10141.84</v>
      </c>
      <c r="G64" s="7">
        <v>0</v>
      </c>
      <c r="H64" s="3">
        <f t="shared" si="0"/>
        <v>-10141.84</v>
      </c>
      <c r="I64" s="11">
        <v>0</v>
      </c>
      <c r="J64" s="8"/>
      <c r="K64" s="9"/>
      <c r="L64" s="10"/>
      <c r="M64" s="11"/>
      <c r="N64" s="10"/>
      <c r="O64" s="7"/>
      <c r="P64" s="48"/>
      <c r="Q64" s="49">
        <f t="shared" si="1"/>
        <v>0</v>
      </c>
    </row>
    <row r="65" spans="1:17" s="12" customFormat="1" ht="15" thickBot="1">
      <c r="A65" s="78">
        <v>62</v>
      </c>
      <c r="B65" s="79" t="s">
        <v>175</v>
      </c>
      <c r="C65" s="440"/>
      <c r="D65" s="64" t="s">
        <v>77</v>
      </c>
      <c r="E65" s="65">
        <v>27367.03</v>
      </c>
      <c r="F65" s="66">
        <v>8000</v>
      </c>
      <c r="G65" s="67">
        <v>3000</v>
      </c>
      <c r="H65" s="68">
        <f t="shared" si="0"/>
        <v>5000</v>
      </c>
      <c r="I65" s="69">
        <v>0</v>
      </c>
      <c r="J65" s="70"/>
      <c r="K65" s="71"/>
      <c r="L65" s="72"/>
      <c r="M65" s="69"/>
      <c r="N65" s="72"/>
      <c r="O65" s="67"/>
      <c r="P65" s="73"/>
      <c r="Q65" s="74">
        <f t="shared" si="1"/>
        <v>3000</v>
      </c>
    </row>
    <row r="66" spans="1:17" s="12" customFormat="1" ht="15" thickTop="1">
      <c r="A66" s="78">
        <v>63</v>
      </c>
      <c r="B66" s="79" t="s">
        <v>87</v>
      </c>
      <c r="C66" s="438" t="s">
        <v>204</v>
      </c>
      <c r="D66" s="55" t="s">
        <v>2</v>
      </c>
      <c r="E66" s="34">
        <v>32295.8</v>
      </c>
      <c r="F66" s="35">
        <v>0</v>
      </c>
      <c r="G66" s="36">
        <v>0</v>
      </c>
      <c r="H66" s="37">
        <f t="shared" si="0"/>
        <v>0</v>
      </c>
      <c r="I66" s="38">
        <v>1000</v>
      </c>
      <c r="J66" s="39"/>
      <c r="K66" s="40"/>
      <c r="L66" s="41"/>
      <c r="M66" s="38"/>
      <c r="N66" s="41"/>
      <c r="O66" s="36"/>
      <c r="P66" s="42"/>
      <c r="Q66" s="75">
        <f t="shared" si="1"/>
        <v>1000</v>
      </c>
    </row>
    <row r="67" spans="1:17" s="12" customFormat="1" ht="14.25">
      <c r="A67" s="78">
        <v>64</v>
      </c>
      <c r="B67" s="79" t="s">
        <v>140</v>
      </c>
      <c r="C67" s="439"/>
      <c r="D67" s="46" t="s">
        <v>47</v>
      </c>
      <c r="E67" s="47">
        <v>29545.39</v>
      </c>
      <c r="F67" s="13">
        <v>8000</v>
      </c>
      <c r="G67" s="7">
        <v>3000</v>
      </c>
      <c r="H67" s="4">
        <f t="shared" si="0"/>
        <v>5000</v>
      </c>
      <c r="I67" s="11">
        <v>0</v>
      </c>
      <c r="J67" s="8"/>
      <c r="K67" s="9"/>
      <c r="L67" s="10"/>
      <c r="M67" s="11"/>
      <c r="N67" s="10"/>
      <c r="O67" s="7"/>
      <c r="P67" s="48"/>
      <c r="Q67" s="49">
        <f t="shared" si="1"/>
        <v>3000</v>
      </c>
    </row>
    <row r="68" spans="1:17" s="12" customFormat="1" ht="14.25">
      <c r="A68" s="78">
        <v>65</v>
      </c>
      <c r="B68" s="79" t="s">
        <v>86</v>
      </c>
      <c r="C68" s="439"/>
      <c r="D68" s="46" t="s">
        <v>1</v>
      </c>
      <c r="E68" s="47">
        <v>18640.54</v>
      </c>
      <c r="F68" s="13">
        <v>0</v>
      </c>
      <c r="G68" s="7">
        <v>0</v>
      </c>
      <c r="H68" s="4">
        <f t="shared" si="0"/>
        <v>0</v>
      </c>
      <c r="I68" s="11">
        <v>1000</v>
      </c>
      <c r="J68" s="8"/>
      <c r="K68" s="9"/>
      <c r="L68" s="10"/>
      <c r="M68" s="11"/>
      <c r="N68" s="10"/>
      <c r="O68" s="7"/>
      <c r="P68" s="48"/>
      <c r="Q68" s="49">
        <f t="shared" si="1"/>
        <v>1000</v>
      </c>
    </row>
    <row r="69" spans="1:17" s="12" customFormat="1" ht="14.25">
      <c r="A69" s="78">
        <v>66</v>
      </c>
      <c r="B69" s="79" t="s">
        <v>88</v>
      </c>
      <c r="C69" s="439"/>
      <c r="D69" s="46" t="s">
        <v>205</v>
      </c>
      <c r="E69" s="47">
        <v>36198.35</v>
      </c>
      <c r="F69" s="6">
        <v>-32446.35</v>
      </c>
      <c r="G69" s="7">
        <v>0</v>
      </c>
      <c r="H69" s="3">
        <f aca="true" t="shared" si="2" ref="H69:H99">F69-G69</f>
        <v>-32446.35</v>
      </c>
      <c r="I69" s="11">
        <v>0</v>
      </c>
      <c r="J69" s="8"/>
      <c r="K69" s="9"/>
      <c r="L69" s="10"/>
      <c r="M69" s="11"/>
      <c r="N69" s="10"/>
      <c r="O69" s="7"/>
      <c r="P69" s="48"/>
      <c r="Q69" s="49">
        <f t="shared" si="1"/>
        <v>0</v>
      </c>
    </row>
    <row r="70" spans="1:17" s="12" customFormat="1" ht="14.25">
      <c r="A70" s="78">
        <v>67</v>
      </c>
      <c r="B70" s="79" t="s">
        <v>89</v>
      </c>
      <c r="C70" s="439"/>
      <c r="D70" s="46" t="s">
        <v>3</v>
      </c>
      <c r="E70" s="47">
        <v>26869.2</v>
      </c>
      <c r="F70" s="13">
        <v>1.1368683772161603E-12</v>
      </c>
      <c r="G70" s="7">
        <v>0</v>
      </c>
      <c r="H70" s="4">
        <f t="shared" si="2"/>
        <v>1.1368683772161603E-12</v>
      </c>
      <c r="I70" s="11">
        <v>1000</v>
      </c>
      <c r="J70" s="8"/>
      <c r="K70" s="9"/>
      <c r="L70" s="10"/>
      <c r="M70" s="11"/>
      <c r="N70" s="10"/>
      <c r="O70" s="7"/>
      <c r="P70" s="48"/>
      <c r="Q70" s="49">
        <f aca="true" t="shared" si="3" ref="Q70:Q99">G70+I70+J70+K70+M70+O70+P70</f>
        <v>1000</v>
      </c>
    </row>
    <row r="71" spans="1:17" s="12" customFormat="1" ht="14.25">
      <c r="A71" s="78">
        <v>68</v>
      </c>
      <c r="B71" s="79" t="s">
        <v>122</v>
      </c>
      <c r="C71" s="439"/>
      <c r="D71" s="46" t="s">
        <v>33</v>
      </c>
      <c r="E71" s="47">
        <v>28293.02</v>
      </c>
      <c r="F71" s="13">
        <v>8000</v>
      </c>
      <c r="G71" s="7">
        <v>3000</v>
      </c>
      <c r="H71" s="4">
        <f t="shared" si="2"/>
        <v>5000</v>
      </c>
      <c r="I71" s="11">
        <v>0</v>
      </c>
      <c r="J71" s="8"/>
      <c r="K71" s="9"/>
      <c r="L71" s="10"/>
      <c r="M71" s="11"/>
      <c r="N71" s="10"/>
      <c r="O71" s="7"/>
      <c r="P71" s="48"/>
      <c r="Q71" s="49">
        <f t="shared" si="3"/>
        <v>3000</v>
      </c>
    </row>
    <row r="72" spans="1:17" s="12" customFormat="1" ht="14.25">
      <c r="A72" s="78">
        <v>69</v>
      </c>
      <c r="B72" s="79" t="s">
        <v>123</v>
      </c>
      <c r="C72" s="439"/>
      <c r="D72" s="46" t="s">
        <v>34</v>
      </c>
      <c r="E72" s="47">
        <v>34357.73</v>
      </c>
      <c r="F72" s="13">
        <v>10000</v>
      </c>
      <c r="G72" s="7">
        <v>3000</v>
      </c>
      <c r="H72" s="4">
        <f t="shared" si="2"/>
        <v>7000</v>
      </c>
      <c r="I72" s="11">
        <v>0</v>
      </c>
      <c r="J72" s="8"/>
      <c r="K72" s="9"/>
      <c r="L72" s="10"/>
      <c r="M72" s="11"/>
      <c r="N72" s="10"/>
      <c r="O72" s="7"/>
      <c r="P72" s="48"/>
      <c r="Q72" s="49">
        <f t="shared" si="3"/>
        <v>3000</v>
      </c>
    </row>
    <row r="73" spans="1:17" s="12" customFormat="1" ht="14.25">
      <c r="A73" s="78">
        <v>70</v>
      </c>
      <c r="B73" s="79" t="s">
        <v>124</v>
      </c>
      <c r="C73" s="439"/>
      <c r="D73" s="46" t="s">
        <v>35</v>
      </c>
      <c r="E73" s="47">
        <v>30846.48</v>
      </c>
      <c r="F73" s="13">
        <v>14000</v>
      </c>
      <c r="G73" s="7">
        <v>3000</v>
      </c>
      <c r="H73" s="4">
        <f t="shared" si="2"/>
        <v>11000</v>
      </c>
      <c r="I73" s="11">
        <v>0</v>
      </c>
      <c r="J73" s="8"/>
      <c r="K73" s="9"/>
      <c r="L73" s="10"/>
      <c r="M73" s="11"/>
      <c r="N73" s="10"/>
      <c r="O73" s="7"/>
      <c r="P73" s="48"/>
      <c r="Q73" s="49">
        <f t="shared" si="3"/>
        <v>3000</v>
      </c>
    </row>
    <row r="74" spans="1:17" s="12" customFormat="1" ht="14.25">
      <c r="A74" s="78">
        <v>71</v>
      </c>
      <c r="B74" s="79" t="s">
        <v>130</v>
      </c>
      <c r="C74" s="439"/>
      <c r="D74" s="46" t="s">
        <v>206</v>
      </c>
      <c r="E74" s="47">
        <v>23403.97</v>
      </c>
      <c r="F74" s="13">
        <v>2000</v>
      </c>
      <c r="G74" s="7">
        <v>2000</v>
      </c>
      <c r="H74" s="4">
        <f t="shared" si="2"/>
        <v>0</v>
      </c>
      <c r="I74" s="11">
        <v>0</v>
      </c>
      <c r="J74" s="8"/>
      <c r="K74" s="9"/>
      <c r="L74" s="10"/>
      <c r="M74" s="11"/>
      <c r="N74" s="10"/>
      <c r="O74" s="7"/>
      <c r="P74" s="48"/>
      <c r="Q74" s="49">
        <f t="shared" si="3"/>
        <v>2000</v>
      </c>
    </row>
    <row r="75" spans="1:17" s="12" customFormat="1" ht="14.25">
      <c r="A75" s="78">
        <v>72</v>
      </c>
      <c r="B75" s="79" t="s">
        <v>132</v>
      </c>
      <c r="C75" s="439"/>
      <c r="D75" s="46" t="s">
        <v>40</v>
      </c>
      <c r="E75" s="47">
        <v>35560.68</v>
      </c>
      <c r="F75" s="13">
        <v>6000</v>
      </c>
      <c r="G75" s="7">
        <v>3000</v>
      </c>
      <c r="H75" s="4">
        <f t="shared" si="2"/>
        <v>3000</v>
      </c>
      <c r="I75" s="11">
        <v>0</v>
      </c>
      <c r="J75" s="8"/>
      <c r="K75" s="9"/>
      <c r="L75" s="10"/>
      <c r="M75" s="11"/>
      <c r="N75" s="10"/>
      <c r="O75" s="7"/>
      <c r="P75" s="48"/>
      <c r="Q75" s="49">
        <f t="shared" si="3"/>
        <v>3000</v>
      </c>
    </row>
    <row r="76" spans="1:17" s="12" customFormat="1" ht="14.25">
      <c r="A76" s="78">
        <v>73</v>
      </c>
      <c r="B76" s="79" t="s">
        <v>139</v>
      </c>
      <c r="C76" s="439"/>
      <c r="D76" s="46" t="s">
        <v>46</v>
      </c>
      <c r="E76" s="47">
        <v>23724.38</v>
      </c>
      <c r="F76" s="13">
        <v>3000</v>
      </c>
      <c r="G76" s="7">
        <v>3000</v>
      </c>
      <c r="H76" s="4">
        <f t="shared" si="2"/>
        <v>0</v>
      </c>
      <c r="I76" s="11">
        <v>0</v>
      </c>
      <c r="J76" s="8"/>
      <c r="K76" s="9"/>
      <c r="L76" s="10"/>
      <c r="M76" s="11"/>
      <c r="N76" s="10"/>
      <c r="O76" s="7"/>
      <c r="P76" s="48"/>
      <c r="Q76" s="49">
        <f t="shared" si="3"/>
        <v>3000</v>
      </c>
    </row>
    <row r="77" spans="1:17" s="12" customFormat="1" ht="14.25">
      <c r="A77" s="78">
        <v>74</v>
      </c>
      <c r="B77" s="79" t="s">
        <v>144</v>
      </c>
      <c r="C77" s="439"/>
      <c r="D77" s="46" t="s">
        <v>51</v>
      </c>
      <c r="E77" s="47">
        <v>20706.08</v>
      </c>
      <c r="F77" s="13">
        <v>14000</v>
      </c>
      <c r="G77" s="7">
        <v>3000</v>
      </c>
      <c r="H77" s="4">
        <f t="shared" si="2"/>
        <v>11000</v>
      </c>
      <c r="I77" s="11">
        <v>0</v>
      </c>
      <c r="J77" s="8"/>
      <c r="K77" s="9"/>
      <c r="L77" s="10"/>
      <c r="M77" s="11"/>
      <c r="N77" s="10"/>
      <c r="O77" s="7"/>
      <c r="P77" s="48"/>
      <c r="Q77" s="49">
        <f t="shared" si="3"/>
        <v>3000</v>
      </c>
    </row>
    <row r="78" spans="1:17" s="12" customFormat="1" ht="14.25">
      <c r="A78" s="78">
        <v>75</v>
      </c>
      <c r="B78" s="79" t="s">
        <v>161</v>
      </c>
      <c r="C78" s="439"/>
      <c r="D78" s="46" t="s">
        <v>83</v>
      </c>
      <c r="E78" s="47">
        <v>22233.84</v>
      </c>
      <c r="F78" s="6">
        <v>-16878.56</v>
      </c>
      <c r="G78" s="7">
        <v>0</v>
      </c>
      <c r="H78" s="3">
        <f t="shared" si="2"/>
        <v>-16878.56</v>
      </c>
      <c r="I78" s="11">
        <v>0</v>
      </c>
      <c r="J78" s="8"/>
      <c r="K78" s="9"/>
      <c r="L78" s="10"/>
      <c r="M78" s="11"/>
      <c r="N78" s="10"/>
      <c r="O78" s="7"/>
      <c r="P78" s="48"/>
      <c r="Q78" s="49">
        <f t="shared" si="3"/>
        <v>0</v>
      </c>
    </row>
    <row r="79" spans="1:17" s="12" customFormat="1" ht="14.25">
      <c r="A79" s="78">
        <v>76</v>
      </c>
      <c r="B79" s="79" t="s">
        <v>165</v>
      </c>
      <c r="C79" s="439"/>
      <c r="D79" s="46" t="s">
        <v>67</v>
      </c>
      <c r="E79" s="47">
        <v>24747.67</v>
      </c>
      <c r="F79" s="6">
        <v>-8653.13</v>
      </c>
      <c r="G79" s="7">
        <v>0</v>
      </c>
      <c r="H79" s="3">
        <f t="shared" si="2"/>
        <v>-8653.13</v>
      </c>
      <c r="I79" s="11">
        <v>0</v>
      </c>
      <c r="J79" s="8"/>
      <c r="K79" s="9"/>
      <c r="L79" s="10"/>
      <c r="M79" s="11"/>
      <c r="N79" s="10"/>
      <c r="O79" s="7"/>
      <c r="P79" s="48"/>
      <c r="Q79" s="49">
        <f t="shared" si="3"/>
        <v>0</v>
      </c>
    </row>
    <row r="80" spans="1:17" s="12" customFormat="1" ht="15" thickBot="1">
      <c r="A80" s="78">
        <v>77</v>
      </c>
      <c r="B80" s="79" t="s">
        <v>168</v>
      </c>
      <c r="C80" s="440"/>
      <c r="D80" s="64" t="s">
        <v>70</v>
      </c>
      <c r="E80" s="65">
        <v>16759.86</v>
      </c>
      <c r="F80" s="76">
        <v>-36841.73</v>
      </c>
      <c r="G80" s="67">
        <v>0</v>
      </c>
      <c r="H80" s="77">
        <f t="shared" si="2"/>
        <v>-36841.73</v>
      </c>
      <c r="I80" s="69">
        <v>0</v>
      </c>
      <c r="J80" s="70"/>
      <c r="K80" s="71"/>
      <c r="L80" s="72"/>
      <c r="M80" s="69"/>
      <c r="N80" s="72"/>
      <c r="O80" s="67"/>
      <c r="P80" s="73"/>
      <c r="Q80" s="74">
        <f t="shared" si="3"/>
        <v>0</v>
      </c>
    </row>
    <row r="81" spans="1:17" s="12" customFormat="1" ht="15" thickTop="1">
      <c r="A81" s="78">
        <v>78</v>
      </c>
      <c r="B81" s="79" t="s">
        <v>113</v>
      </c>
      <c r="C81" s="438" t="s">
        <v>207</v>
      </c>
      <c r="D81" s="55" t="s">
        <v>24</v>
      </c>
      <c r="E81" s="34">
        <v>51806.79</v>
      </c>
      <c r="F81" s="35">
        <v>36000</v>
      </c>
      <c r="G81" s="36">
        <v>3000</v>
      </c>
      <c r="H81" s="37">
        <f t="shared" si="2"/>
        <v>33000</v>
      </c>
      <c r="I81" s="38">
        <v>0</v>
      </c>
      <c r="J81" s="39"/>
      <c r="K81" s="40"/>
      <c r="L81" s="41"/>
      <c r="M81" s="38"/>
      <c r="N81" s="41"/>
      <c r="O81" s="36"/>
      <c r="P81" s="42"/>
      <c r="Q81" s="75">
        <f t="shared" si="3"/>
        <v>3000</v>
      </c>
    </row>
    <row r="82" spans="1:17" s="12" customFormat="1" ht="14.25">
      <c r="A82" s="78">
        <v>79</v>
      </c>
      <c r="B82" s="79" t="s">
        <v>164</v>
      </c>
      <c r="C82" s="439"/>
      <c r="D82" s="46" t="s">
        <v>66</v>
      </c>
      <c r="E82" s="47">
        <v>32104.66</v>
      </c>
      <c r="F82" s="13">
        <v>11000</v>
      </c>
      <c r="G82" s="7">
        <v>3000</v>
      </c>
      <c r="H82" s="4">
        <f t="shared" si="2"/>
        <v>8000</v>
      </c>
      <c r="I82" s="11">
        <v>0</v>
      </c>
      <c r="J82" s="8"/>
      <c r="K82" s="9"/>
      <c r="L82" s="10"/>
      <c r="M82" s="11"/>
      <c r="N82" s="10"/>
      <c r="O82" s="7"/>
      <c r="P82" s="48"/>
      <c r="Q82" s="49">
        <f t="shared" si="3"/>
        <v>3000</v>
      </c>
    </row>
    <row r="83" spans="1:17" s="12" customFormat="1" ht="14.25">
      <c r="A83" s="78">
        <v>80</v>
      </c>
      <c r="B83" s="79" t="s">
        <v>174</v>
      </c>
      <c r="C83" s="439"/>
      <c r="D83" s="46" t="s">
        <v>76</v>
      </c>
      <c r="E83" s="47">
        <v>30543.71</v>
      </c>
      <c r="F83" s="13">
        <v>0</v>
      </c>
      <c r="G83" s="7">
        <v>0</v>
      </c>
      <c r="H83" s="4">
        <f t="shared" si="2"/>
        <v>0</v>
      </c>
      <c r="I83" s="11">
        <v>1000</v>
      </c>
      <c r="J83" s="8"/>
      <c r="K83" s="9"/>
      <c r="L83" s="10"/>
      <c r="M83" s="11"/>
      <c r="N83" s="10"/>
      <c r="O83" s="7"/>
      <c r="P83" s="48"/>
      <c r="Q83" s="49">
        <f t="shared" si="3"/>
        <v>1000</v>
      </c>
    </row>
    <row r="84" spans="1:17" s="12" customFormat="1" ht="14.25">
      <c r="A84" s="78">
        <v>81</v>
      </c>
      <c r="B84" s="79" t="s">
        <v>156</v>
      </c>
      <c r="C84" s="439"/>
      <c r="D84" s="46" t="s">
        <v>59</v>
      </c>
      <c r="E84" s="47">
        <v>37069.67</v>
      </c>
      <c r="F84" s="6">
        <v>-562.7300000000014</v>
      </c>
      <c r="G84" s="7">
        <v>0</v>
      </c>
      <c r="H84" s="3">
        <f t="shared" si="2"/>
        <v>-562.7300000000014</v>
      </c>
      <c r="I84" s="11">
        <v>1000</v>
      </c>
      <c r="J84" s="8"/>
      <c r="K84" s="9"/>
      <c r="L84" s="10"/>
      <c r="M84" s="11"/>
      <c r="N84" s="10"/>
      <c r="O84" s="7"/>
      <c r="P84" s="48"/>
      <c r="Q84" s="49">
        <f t="shared" si="3"/>
        <v>1000</v>
      </c>
    </row>
    <row r="85" spans="1:22" s="12" customFormat="1" ht="14.25">
      <c r="A85" s="78">
        <v>82</v>
      </c>
      <c r="B85" s="79" t="s">
        <v>85</v>
      </c>
      <c r="C85" s="439"/>
      <c r="D85" s="46" t="s">
        <v>208</v>
      </c>
      <c r="E85" s="47">
        <v>32327.21</v>
      </c>
      <c r="F85" s="6">
        <v>-3076.59</v>
      </c>
      <c r="G85" s="7">
        <v>0</v>
      </c>
      <c r="H85" s="3">
        <f t="shared" si="2"/>
        <v>-3076.59</v>
      </c>
      <c r="I85" s="11">
        <v>0</v>
      </c>
      <c r="J85" s="8"/>
      <c r="K85" s="9"/>
      <c r="L85" s="10"/>
      <c r="M85" s="11"/>
      <c r="N85" s="10"/>
      <c r="O85" s="7"/>
      <c r="P85" s="48"/>
      <c r="Q85" s="49">
        <f t="shared" si="3"/>
        <v>0</v>
      </c>
      <c r="V85" s="127"/>
    </row>
    <row r="86" spans="1:17" s="12" customFormat="1" ht="14.25">
      <c r="A86" s="78">
        <v>83</v>
      </c>
      <c r="B86" s="79" t="s">
        <v>99</v>
      </c>
      <c r="C86" s="439"/>
      <c r="D86" s="46" t="s">
        <v>10</v>
      </c>
      <c r="E86" s="47">
        <v>27365.18</v>
      </c>
      <c r="F86" s="13">
        <v>0</v>
      </c>
      <c r="G86" s="7">
        <v>0</v>
      </c>
      <c r="H86" s="4">
        <f t="shared" si="2"/>
        <v>0</v>
      </c>
      <c r="I86" s="11">
        <v>1000</v>
      </c>
      <c r="J86" s="8"/>
      <c r="K86" s="9"/>
      <c r="L86" s="10"/>
      <c r="M86" s="11"/>
      <c r="N86" s="10"/>
      <c r="O86" s="7"/>
      <c r="P86" s="48"/>
      <c r="Q86" s="49">
        <f t="shared" si="3"/>
        <v>1000</v>
      </c>
    </row>
    <row r="87" spans="1:17" s="12" customFormat="1" ht="14.25">
      <c r="A87" s="78">
        <v>84</v>
      </c>
      <c r="B87" s="79" t="s">
        <v>111</v>
      </c>
      <c r="C87" s="439"/>
      <c r="D87" s="46" t="s">
        <v>22</v>
      </c>
      <c r="E87" s="47">
        <v>24122.42</v>
      </c>
      <c r="F87" s="13">
        <v>8000</v>
      </c>
      <c r="G87" s="7">
        <v>3000</v>
      </c>
      <c r="H87" s="4">
        <f t="shared" si="2"/>
        <v>5000</v>
      </c>
      <c r="I87" s="11">
        <v>0</v>
      </c>
      <c r="J87" s="8"/>
      <c r="K87" s="9"/>
      <c r="L87" s="10"/>
      <c r="M87" s="11"/>
      <c r="N87" s="10"/>
      <c r="O87" s="7"/>
      <c r="P87" s="48"/>
      <c r="Q87" s="49">
        <f t="shared" si="3"/>
        <v>3000</v>
      </c>
    </row>
    <row r="88" spans="1:17" s="12" customFormat="1" ht="14.25">
      <c r="A88" s="78">
        <v>85</v>
      </c>
      <c r="B88" s="79" t="s">
        <v>115</v>
      </c>
      <c r="C88" s="439"/>
      <c r="D88" s="46" t="s">
        <v>26</v>
      </c>
      <c r="E88" s="47">
        <v>29502.04</v>
      </c>
      <c r="F88" s="13">
        <v>11000</v>
      </c>
      <c r="G88" s="7">
        <v>3000</v>
      </c>
      <c r="H88" s="4">
        <f t="shared" si="2"/>
        <v>8000</v>
      </c>
      <c r="I88" s="11">
        <v>0</v>
      </c>
      <c r="J88" s="8"/>
      <c r="K88" s="9"/>
      <c r="L88" s="10"/>
      <c r="M88" s="11"/>
      <c r="N88" s="10"/>
      <c r="O88" s="7"/>
      <c r="P88" s="48"/>
      <c r="Q88" s="49">
        <f t="shared" si="3"/>
        <v>3000</v>
      </c>
    </row>
    <row r="89" spans="1:17" s="12" customFormat="1" ht="14.25">
      <c r="A89" s="78">
        <v>86</v>
      </c>
      <c r="B89" s="79" t="s">
        <v>117</v>
      </c>
      <c r="C89" s="439"/>
      <c r="D89" s="46" t="s">
        <v>28</v>
      </c>
      <c r="E89" s="47">
        <v>31100.44</v>
      </c>
      <c r="F89" s="13">
        <v>9000</v>
      </c>
      <c r="G89" s="7">
        <v>3000</v>
      </c>
      <c r="H89" s="4">
        <f t="shared" si="2"/>
        <v>6000</v>
      </c>
      <c r="I89" s="11">
        <v>0</v>
      </c>
      <c r="J89" s="8"/>
      <c r="K89" s="9"/>
      <c r="L89" s="10"/>
      <c r="M89" s="11"/>
      <c r="N89" s="10"/>
      <c r="O89" s="7"/>
      <c r="P89" s="48"/>
      <c r="Q89" s="49">
        <f t="shared" si="3"/>
        <v>3000</v>
      </c>
    </row>
    <row r="90" spans="1:17" s="12" customFormat="1" ht="14.25">
      <c r="A90" s="78">
        <v>87</v>
      </c>
      <c r="B90" s="79" t="s">
        <v>118</v>
      </c>
      <c r="C90" s="439"/>
      <c r="D90" s="46" t="s">
        <v>29</v>
      </c>
      <c r="E90" s="47">
        <v>27374.93</v>
      </c>
      <c r="F90" s="13">
        <v>8000</v>
      </c>
      <c r="G90" s="7">
        <v>3000</v>
      </c>
      <c r="H90" s="4">
        <f t="shared" si="2"/>
        <v>5000</v>
      </c>
      <c r="I90" s="11">
        <v>0</v>
      </c>
      <c r="J90" s="8"/>
      <c r="K90" s="9"/>
      <c r="L90" s="10"/>
      <c r="M90" s="11"/>
      <c r="N90" s="10"/>
      <c r="O90" s="7"/>
      <c r="P90" s="48"/>
      <c r="Q90" s="49">
        <f t="shared" si="3"/>
        <v>3000</v>
      </c>
    </row>
    <row r="91" spans="1:17" s="12" customFormat="1" ht="14.25">
      <c r="A91" s="78">
        <v>88</v>
      </c>
      <c r="B91" s="79" t="s">
        <v>120</v>
      </c>
      <c r="C91" s="439"/>
      <c r="D91" s="46" t="s">
        <v>31</v>
      </c>
      <c r="E91" s="47">
        <v>25201.26</v>
      </c>
      <c r="F91" s="13">
        <v>-1.4779288903810084E-12</v>
      </c>
      <c r="G91" s="7">
        <v>0</v>
      </c>
      <c r="H91" s="4">
        <f t="shared" si="2"/>
        <v>-1.4779288903810084E-12</v>
      </c>
      <c r="I91" s="11">
        <v>1000</v>
      </c>
      <c r="J91" s="8"/>
      <c r="K91" s="9"/>
      <c r="L91" s="10"/>
      <c r="M91" s="11"/>
      <c r="N91" s="10"/>
      <c r="O91" s="7"/>
      <c r="P91" s="48"/>
      <c r="Q91" s="49">
        <f t="shared" si="3"/>
        <v>1000</v>
      </c>
    </row>
    <row r="92" spans="1:17" s="12" customFormat="1" ht="14.25">
      <c r="A92" s="78">
        <v>89</v>
      </c>
      <c r="B92" s="79" t="s">
        <v>129</v>
      </c>
      <c r="C92" s="439"/>
      <c r="D92" s="46" t="s">
        <v>209</v>
      </c>
      <c r="E92" s="47">
        <v>26753.1</v>
      </c>
      <c r="F92" s="13">
        <v>0</v>
      </c>
      <c r="G92" s="7">
        <v>0</v>
      </c>
      <c r="H92" s="4">
        <f t="shared" si="2"/>
        <v>0</v>
      </c>
      <c r="I92" s="11">
        <v>1000</v>
      </c>
      <c r="J92" s="8"/>
      <c r="K92" s="9"/>
      <c r="L92" s="10"/>
      <c r="M92" s="11"/>
      <c r="N92" s="10"/>
      <c r="O92" s="7"/>
      <c r="P92" s="48"/>
      <c r="Q92" s="49">
        <f t="shared" si="3"/>
        <v>1000</v>
      </c>
    </row>
    <row r="93" spans="1:21" s="12" customFormat="1" ht="14.25">
      <c r="A93" s="78">
        <v>90</v>
      </c>
      <c r="B93" s="79" t="s">
        <v>134</v>
      </c>
      <c r="C93" s="439"/>
      <c r="D93" s="46" t="s">
        <v>41</v>
      </c>
      <c r="E93" s="47">
        <v>34906.03</v>
      </c>
      <c r="F93" s="13">
        <v>2000</v>
      </c>
      <c r="G93" s="7">
        <v>2000</v>
      </c>
      <c r="H93" s="4">
        <f t="shared" si="2"/>
        <v>0</v>
      </c>
      <c r="I93" s="11">
        <v>0</v>
      </c>
      <c r="J93" s="8"/>
      <c r="K93" s="9"/>
      <c r="L93" s="10"/>
      <c r="M93" s="11"/>
      <c r="N93" s="10"/>
      <c r="O93" s="7"/>
      <c r="P93" s="48"/>
      <c r="Q93" s="49">
        <f t="shared" si="3"/>
        <v>2000</v>
      </c>
      <c r="U93" s="127"/>
    </row>
    <row r="94" spans="1:17" s="12" customFormat="1" ht="14.25">
      <c r="A94" s="78">
        <v>91</v>
      </c>
      <c r="B94" s="79" t="s">
        <v>136</v>
      </c>
      <c r="C94" s="439"/>
      <c r="D94" s="46" t="s">
        <v>43</v>
      </c>
      <c r="E94" s="47">
        <v>29982.66</v>
      </c>
      <c r="F94" s="13">
        <v>11000</v>
      </c>
      <c r="G94" s="7">
        <v>3000</v>
      </c>
      <c r="H94" s="4">
        <f t="shared" si="2"/>
        <v>8000</v>
      </c>
      <c r="I94" s="11">
        <v>0</v>
      </c>
      <c r="J94" s="8"/>
      <c r="K94" s="9"/>
      <c r="L94" s="10"/>
      <c r="M94" s="11"/>
      <c r="N94" s="10"/>
      <c r="O94" s="7"/>
      <c r="P94" s="48"/>
      <c r="Q94" s="49">
        <f t="shared" si="3"/>
        <v>3000</v>
      </c>
    </row>
    <row r="95" spans="1:17" s="12" customFormat="1" ht="14.25">
      <c r="A95" s="78">
        <v>92</v>
      </c>
      <c r="B95" s="79" t="s">
        <v>143</v>
      </c>
      <c r="C95" s="439"/>
      <c r="D95" s="46" t="s">
        <v>50</v>
      </c>
      <c r="E95" s="47">
        <v>21501.03</v>
      </c>
      <c r="F95" s="13">
        <v>0</v>
      </c>
      <c r="G95" s="7">
        <v>0</v>
      </c>
      <c r="H95" s="4">
        <f t="shared" si="2"/>
        <v>0</v>
      </c>
      <c r="I95" s="11">
        <v>1000</v>
      </c>
      <c r="J95" s="8"/>
      <c r="K95" s="9"/>
      <c r="L95" s="10"/>
      <c r="M95" s="11"/>
      <c r="N95" s="10"/>
      <c r="O95" s="7"/>
      <c r="P95" s="48"/>
      <c r="Q95" s="49">
        <f t="shared" si="3"/>
        <v>1000</v>
      </c>
    </row>
    <row r="96" spans="1:17" s="12" customFormat="1" ht="14.25">
      <c r="A96" s="78">
        <v>93</v>
      </c>
      <c r="B96" s="79" t="s">
        <v>146</v>
      </c>
      <c r="C96" s="439"/>
      <c r="D96" s="46" t="s">
        <v>210</v>
      </c>
      <c r="E96" s="47">
        <v>25839.38</v>
      </c>
      <c r="F96" s="13">
        <v>8000</v>
      </c>
      <c r="G96" s="7">
        <v>3000</v>
      </c>
      <c r="H96" s="4">
        <f t="shared" si="2"/>
        <v>5000</v>
      </c>
      <c r="I96" s="11">
        <v>0</v>
      </c>
      <c r="J96" s="8"/>
      <c r="K96" s="9"/>
      <c r="L96" s="10"/>
      <c r="M96" s="11"/>
      <c r="N96" s="10"/>
      <c r="O96" s="7"/>
      <c r="P96" s="48"/>
      <c r="Q96" s="49">
        <f t="shared" si="3"/>
        <v>3000</v>
      </c>
    </row>
    <row r="97" spans="1:19" s="12" customFormat="1" ht="14.25">
      <c r="A97" s="78">
        <v>94</v>
      </c>
      <c r="B97" s="79" t="s">
        <v>151</v>
      </c>
      <c r="C97" s="439"/>
      <c r="D97" s="46" t="s">
        <v>55</v>
      </c>
      <c r="E97" s="47">
        <v>29449.95</v>
      </c>
      <c r="F97" s="6">
        <v>-5636.65</v>
      </c>
      <c r="G97" s="7">
        <v>0</v>
      </c>
      <c r="H97" s="3">
        <f t="shared" si="2"/>
        <v>-5636.65</v>
      </c>
      <c r="I97" s="11">
        <v>0</v>
      </c>
      <c r="J97" s="8"/>
      <c r="K97" s="9"/>
      <c r="L97" s="10"/>
      <c r="M97" s="11"/>
      <c r="N97" s="10"/>
      <c r="O97" s="7"/>
      <c r="P97" s="48"/>
      <c r="Q97" s="49">
        <f t="shared" si="3"/>
        <v>0</v>
      </c>
      <c r="S97" s="128"/>
    </row>
    <row r="98" spans="1:19" s="12" customFormat="1" ht="14.25">
      <c r="A98" s="78">
        <v>95</v>
      </c>
      <c r="B98" s="79" t="s">
        <v>154</v>
      </c>
      <c r="C98" s="439"/>
      <c r="D98" s="46" t="s">
        <v>57</v>
      </c>
      <c r="E98" s="47">
        <v>26158.77</v>
      </c>
      <c r="F98" s="13">
        <v>10000</v>
      </c>
      <c r="G98" s="7">
        <v>3000</v>
      </c>
      <c r="H98" s="4">
        <f t="shared" si="2"/>
        <v>7000</v>
      </c>
      <c r="I98" s="11">
        <v>0</v>
      </c>
      <c r="J98" s="8"/>
      <c r="K98" s="9"/>
      <c r="L98" s="10"/>
      <c r="M98" s="11"/>
      <c r="N98" s="10"/>
      <c r="O98" s="7"/>
      <c r="P98" s="48"/>
      <c r="Q98" s="49">
        <f t="shared" si="3"/>
        <v>3000</v>
      </c>
      <c r="S98" s="128"/>
    </row>
    <row r="99" spans="1:19" s="12" customFormat="1" ht="15" thickBot="1">
      <c r="A99" s="81">
        <v>96</v>
      </c>
      <c r="B99" s="82" t="s">
        <v>155</v>
      </c>
      <c r="C99" s="440"/>
      <c r="D99" s="64" t="s">
        <v>58</v>
      </c>
      <c r="E99" s="65">
        <v>41471.98</v>
      </c>
      <c r="F99" s="66">
        <v>14000</v>
      </c>
      <c r="G99" s="67">
        <v>3000</v>
      </c>
      <c r="H99" s="68">
        <f t="shared" si="2"/>
        <v>11000</v>
      </c>
      <c r="I99" s="69">
        <v>0</v>
      </c>
      <c r="J99" s="70"/>
      <c r="K99" s="71"/>
      <c r="L99" s="72"/>
      <c r="M99" s="69"/>
      <c r="N99" s="72"/>
      <c r="O99" s="67"/>
      <c r="P99" s="73"/>
      <c r="Q99" s="74">
        <f t="shared" si="3"/>
        <v>3000</v>
      </c>
      <c r="S99" s="128"/>
    </row>
    <row r="100" spans="1:19" s="12" customFormat="1" ht="15" thickTop="1">
      <c r="A100" s="83"/>
      <c r="B100" s="84"/>
      <c r="C100" s="85"/>
      <c r="D100" s="86"/>
      <c r="E100" s="87"/>
      <c r="F100" s="88"/>
      <c r="G100" s="89"/>
      <c r="H100" s="90"/>
      <c r="I100" s="91"/>
      <c r="J100" s="92"/>
      <c r="K100" s="92"/>
      <c r="L100" s="92"/>
      <c r="M100" s="92"/>
      <c r="N100" s="92"/>
      <c r="O100" s="92"/>
      <c r="P100" s="93"/>
      <c r="Q100" s="94"/>
      <c r="S100" s="128"/>
    </row>
    <row r="101" spans="1:18" s="12" customFormat="1" ht="14.25">
      <c r="A101" s="95"/>
      <c r="B101" s="96"/>
      <c r="C101" s="97"/>
      <c r="D101" s="98" t="s">
        <v>82</v>
      </c>
      <c r="E101" s="99">
        <v>13621.44</v>
      </c>
      <c r="F101" s="100">
        <v>13517.44</v>
      </c>
      <c r="G101" s="101">
        <v>3000</v>
      </c>
      <c r="H101" s="102">
        <f>F101-G101</f>
        <v>10517.44</v>
      </c>
      <c r="I101" s="100">
        <v>0</v>
      </c>
      <c r="J101" s="101"/>
      <c r="K101" s="101"/>
      <c r="L101" s="101"/>
      <c r="M101" s="101"/>
      <c r="N101" s="101"/>
      <c r="O101" s="101"/>
      <c r="P101" s="103"/>
      <c r="Q101" s="104">
        <f>G101+I101+J101+K101+M101+O101+P101</f>
        <v>3000</v>
      </c>
      <c r="R101" s="105"/>
    </row>
    <row r="102" spans="1:17" s="12" customFormat="1" ht="15" thickBot="1">
      <c r="A102" s="95"/>
      <c r="B102" s="106"/>
      <c r="C102" s="107"/>
      <c r="D102" s="108"/>
      <c r="F102" s="109"/>
      <c r="H102" s="110"/>
      <c r="I102" s="109"/>
      <c r="Q102" s="111"/>
    </row>
    <row r="103" spans="1:17" s="12" customFormat="1" ht="15.75" thickBot="1" thickTop="1">
      <c r="A103" s="95"/>
      <c r="B103" s="112"/>
      <c r="C103" s="113"/>
      <c r="D103" s="114" t="s">
        <v>211</v>
      </c>
      <c r="E103" s="115"/>
      <c r="F103" s="116">
        <f>SUM(F5:F101)</f>
        <v>382557.1599999998</v>
      </c>
      <c r="G103" s="117">
        <f>SUM(G5:G101)</f>
        <v>149000</v>
      </c>
      <c r="H103" s="118">
        <f>SUM(H5:H101)</f>
        <v>233557.15999999997</v>
      </c>
      <c r="I103" s="119">
        <f>SUM(I5:I101)</f>
        <v>26000</v>
      </c>
      <c r="J103" s="119"/>
      <c r="K103" s="119"/>
      <c r="L103" s="119"/>
      <c r="M103" s="119"/>
      <c r="N103" s="119"/>
      <c r="O103" s="119"/>
      <c r="P103" s="120"/>
      <c r="Q103" s="121">
        <f>SUM(Q5:Q101)</f>
        <v>175000</v>
      </c>
    </row>
    <row r="104" spans="1:17" s="12" customFormat="1" ht="15" thickTop="1">
      <c r="A104" s="95"/>
      <c r="B104" s="122"/>
      <c r="C104" s="5"/>
      <c r="D104" s="14"/>
      <c r="E104" s="123"/>
      <c r="F104" s="124"/>
      <c r="G104" s="92"/>
      <c r="H104" s="125"/>
      <c r="I104" s="92"/>
      <c r="J104" s="92"/>
      <c r="K104" s="92"/>
      <c r="L104" s="92"/>
      <c r="M104" s="92"/>
      <c r="N104" s="92"/>
      <c r="O104" s="92"/>
      <c r="P104" s="123"/>
      <c r="Q104" s="126"/>
    </row>
    <row r="105" spans="1:17" s="12" customFormat="1" ht="14.25">
      <c r="A105" s="441" t="s">
        <v>212</v>
      </c>
      <c r="B105" s="442"/>
      <c r="C105" s="442"/>
      <c r="D105" s="442"/>
      <c r="E105" s="442"/>
      <c r="F105" s="442"/>
      <c r="G105" s="442"/>
      <c r="H105" s="442"/>
      <c r="I105" s="442"/>
      <c r="J105" s="442"/>
      <c r="K105" s="442"/>
      <c r="L105" s="442"/>
      <c r="M105" s="442"/>
      <c r="N105" s="442"/>
      <c r="O105" s="442"/>
      <c r="P105" s="442"/>
      <c r="Q105" s="442"/>
    </row>
    <row r="106" spans="1:17" s="12" customFormat="1" ht="14.25">
      <c r="A106" s="442"/>
      <c r="B106" s="442"/>
      <c r="C106" s="442"/>
      <c r="D106" s="442"/>
      <c r="E106" s="442"/>
      <c r="F106" s="442"/>
      <c r="G106" s="442"/>
      <c r="H106" s="442"/>
      <c r="I106" s="442"/>
      <c r="J106" s="442"/>
      <c r="K106" s="442"/>
      <c r="L106" s="442"/>
      <c r="M106" s="442"/>
      <c r="N106" s="442"/>
      <c r="O106" s="442"/>
      <c r="P106" s="442"/>
      <c r="Q106" s="442"/>
    </row>
    <row r="107" spans="1:17" s="12" customFormat="1" ht="14.25">
      <c r="A107" s="442"/>
      <c r="B107" s="442"/>
      <c r="C107" s="442"/>
      <c r="D107" s="442"/>
      <c r="E107" s="442"/>
      <c r="F107" s="442"/>
      <c r="G107" s="442"/>
      <c r="H107" s="442"/>
      <c r="I107" s="442"/>
      <c r="J107" s="442"/>
      <c r="K107" s="442"/>
      <c r="L107" s="442"/>
      <c r="M107" s="442"/>
      <c r="N107" s="442"/>
      <c r="O107" s="442"/>
      <c r="P107" s="442"/>
      <c r="Q107" s="442"/>
    </row>
    <row r="108" spans="7:9" ht="14.25">
      <c r="G108" s="1"/>
      <c r="I108" s="1"/>
    </row>
  </sheetData>
  <mergeCells count="10">
    <mergeCell ref="A1:Q1"/>
    <mergeCell ref="A2:Q3"/>
    <mergeCell ref="C5:C22"/>
    <mergeCell ref="C23:C35"/>
    <mergeCell ref="C81:C99"/>
    <mergeCell ref="A105:Q107"/>
    <mergeCell ref="C36:C43"/>
    <mergeCell ref="C44:C54"/>
    <mergeCell ref="C55:C65"/>
    <mergeCell ref="C66:C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J109"/>
  <sheetViews>
    <sheetView workbookViewId="0" topLeftCell="F1">
      <selection activeCell="N20" sqref="N20"/>
    </sheetView>
  </sheetViews>
  <sheetFormatPr defaultColWidth="9.00390625" defaultRowHeight="14.25"/>
  <cols>
    <col min="1" max="1" width="4.50390625" style="0" customWidth="1"/>
    <col min="2" max="2" width="8.50390625" style="0" hidden="1" customWidth="1"/>
    <col min="3" max="3" width="4.875" style="0" customWidth="1"/>
    <col min="4" max="4" width="8.00390625" style="0" bestFit="1" customWidth="1"/>
    <col min="5" max="5" width="11.625" style="0" hidden="1" customWidth="1"/>
    <col min="6" max="6" width="11.50390625" style="0" customWidth="1"/>
    <col min="7" max="7" width="10.75390625" style="0" customWidth="1"/>
    <col min="8" max="8" width="11.25390625" style="0" customWidth="1"/>
    <col min="9" max="9" width="11.125" style="0" customWidth="1"/>
    <col min="10" max="11" width="10.375" style="0" customWidth="1"/>
    <col min="12" max="13" width="8.50390625" style="0" customWidth="1"/>
    <col min="14" max="14" width="8.50390625" style="0" bestFit="1" customWidth="1"/>
    <col min="15" max="15" width="9.625" style="0" customWidth="1"/>
    <col min="16" max="16" width="9.25390625" style="0" customWidth="1"/>
    <col min="17" max="17" width="7.125" style="0" customWidth="1"/>
    <col min="18" max="18" width="14.00390625" style="0" hidden="1" customWidth="1"/>
    <col min="19" max="19" width="9.375" style="0" customWidth="1"/>
    <col min="20" max="20" width="8.50390625" style="0" customWidth="1"/>
    <col min="21" max="21" width="11.00390625" style="0" customWidth="1"/>
    <col min="22" max="22" width="11.25390625" style="0" bestFit="1" customWidth="1"/>
    <col min="23" max="23" width="11.00390625" style="0" customWidth="1"/>
  </cols>
  <sheetData>
    <row r="1" spans="1:21" ht="36" customHeight="1" thickBot="1">
      <c r="A1" s="467" t="s">
        <v>183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</row>
    <row r="2" spans="1:21" ht="15" thickTop="1">
      <c r="A2" s="445" t="s">
        <v>213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7"/>
    </row>
    <row r="3" spans="1:36" s="1" customFormat="1" ht="15" thickBot="1">
      <c r="A3" s="448"/>
      <c r="B3" s="449"/>
      <c r="C3" s="449"/>
      <c r="D3" s="449"/>
      <c r="E3" s="449"/>
      <c r="F3" s="449"/>
      <c r="G3" s="449"/>
      <c r="H3" s="449"/>
      <c r="I3" s="449"/>
      <c r="J3" s="468"/>
      <c r="K3" s="468"/>
      <c r="L3" s="468"/>
      <c r="M3" s="468"/>
      <c r="N3" s="449"/>
      <c r="O3" s="449"/>
      <c r="P3" s="449"/>
      <c r="Q3" s="449"/>
      <c r="R3" s="449"/>
      <c r="S3" s="449"/>
      <c r="T3" s="449"/>
      <c r="U3" s="450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21" s="1" customFormat="1" ht="21" customHeight="1" thickBot="1" thickTop="1">
      <c r="A4" s="471" t="s">
        <v>184</v>
      </c>
      <c r="C4" s="473" t="s">
        <v>185</v>
      </c>
      <c r="D4" s="473" t="s">
        <v>186</v>
      </c>
      <c r="E4" s="453" t="s">
        <v>187</v>
      </c>
      <c r="F4" s="382" t="s">
        <v>214</v>
      </c>
      <c r="G4" s="465" t="s">
        <v>215</v>
      </c>
      <c r="H4" s="465" t="s">
        <v>216</v>
      </c>
      <c r="I4" s="476" t="s">
        <v>84</v>
      </c>
      <c r="J4" s="469" t="s">
        <v>217</v>
      </c>
      <c r="K4" s="470"/>
      <c r="L4" s="461" t="s">
        <v>218</v>
      </c>
      <c r="M4" s="462"/>
      <c r="N4" s="463" t="s">
        <v>219</v>
      </c>
      <c r="O4" s="465" t="s">
        <v>220</v>
      </c>
      <c r="P4" s="465" t="s">
        <v>221</v>
      </c>
      <c r="Q4" s="382" t="s">
        <v>222</v>
      </c>
      <c r="S4" s="382" t="s">
        <v>223</v>
      </c>
      <c r="T4" s="453" t="s">
        <v>224</v>
      </c>
      <c r="U4" s="459" t="s">
        <v>192</v>
      </c>
    </row>
    <row r="5" spans="1:24" s="135" customFormat="1" ht="24" thickBot="1" thickTop="1">
      <c r="A5" s="472"/>
      <c r="B5" s="130"/>
      <c r="C5" s="474"/>
      <c r="D5" s="475"/>
      <c r="E5" s="454"/>
      <c r="F5" s="457"/>
      <c r="G5" s="466"/>
      <c r="H5" s="466"/>
      <c r="I5" s="477"/>
      <c r="J5" s="131" t="s">
        <v>225</v>
      </c>
      <c r="K5" s="132" t="s">
        <v>226</v>
      </c>
      <c r="L5" s="129" t="s">
        <v>225</v>
      </c>
      <c r="M5" s="198" t="s">
        <v>226</v>
      </c>
      <c r="N5" s="464"/>
      <c r="O5" s="466"/>
      <c r="P5" s="466"/>
      <c r="Q5" s="457"/>
      <c r="R5" s="133"/>
      <c r="S5" s="457"/>
      <c r="T5" s="458"/>
      <c r="U5" s="460"/>
      <c r="V5" s="134"/>
      <c r="W5" s="134"/>
      <c r="X5" s="134"/>
    </row>
    <row r="6" spans="1:24" s="12" customFormat="1" ht="15" thickTop="1">
      <c r="A6" s="136">
        <v>1</v>
      </c>
      <c r="B6" s="32" t="s">
        <v>100</v>
      </c>
      <c r="C6" s="451" t="s">
        <v>193</v>
      </c>
      <c r="D6" s="33" t="s">
        <v>11</v>
      </c>
      <c r="E6" s="197">
        <v>56929.89</v>
      </c>
      <c r="F6" s="137">
        <f>'[1]2012年2月'!H5</f>
        <v>57000</v>
      </c>
      <c r="G6" s="138">
        <v>3000</v>
      </c>
      <c r="H6" s="37">
        <f>F6-G6</f>
        <v>54000</v>
      </c>
      <c r="I6" s="138">
        <v>0</v>
      </c>
      <c r="J6" s="139">
        <v>7000</v>
      </c>
      <c r="K6" s="140">
        <v>3500</v>
      </c>
      <c r="L6" s="139"/>
      <c r="M6" s="140"/>
      <c r="N6" s="141"/>
      <c r="O6" s="164"/>
      <c r="P6" s="36"/>
      <c r="Q6" s="138"/>
      <c r="R6" s="36"/>
      <c r="S6" s="142"/>
      <c r="T6" s="140"/>
      <c r="U6" s="143">
        <f>G6+I6+K6+M6+N6+O6+P6+Q6+S6+T6</f>
        <v>6500</v>
      </c>
      <c r="V6" s="127"/>
      <c r="W6" s="127"/>
      <c r="X6" s="127"/>
    </row>
    <row r="7" spans="1:24" s="12" customFormat="1" ht="14.25">
      <c r="A7" s="44">
        <v>2</v>
      </c>
      <c r="B7" s="45" t="s">
        <v>90</v>
      </c>
      <c r="C7" s="452"/>
      <c r="D7" s="46" t="s">
        <v>194</v>
      </c>
      <c r="E7" s="47">
        <v>30059.97</v>
      </c>
      <c r="F7" s="35">
        <f>'[1]2012年2月'!H6</f>
        <v>0</v>
      </c>
      <c r="G7" s="11">
        <v>0</v>
      </c>
      <c r="H7" s="37">
        <f aca="true" t="shared" si="0" ref="H7:H70">F7-G7</f>
        <v>0</v>
      </c>
      <c r="I7" s="11">
        <v>3000</v>
      </c>
      <c r="J7" s="144"/>
      <c r="K7" s="145"/>
      <c r="L7" s="144"/>
      <c r="M7" s="145"/>
      <c r="N7" s="8"/>
      <c r="O7" s="9"/>
      <c r="P7" s="7"/>
      <c r="Q7" s="11"/>
      <c r="R7" s="7"/>
      <c r="S7" s="7"/>
      <c r="T7" s="145"/>
      <c r="U7" s="146">
        <f aca="true" t="shared" si="1" ref="U7:U70">G7+I7+K7+M7+N7+O7+P7+Q7+S7+T7</f>
        <v>3000</v>
      </c>
      <c r="V7" s="127"/>
      <c r="W7" s="127"/>
      <c r="X7" s="127"/>
    </row>
    <row r="8" spans="1:24" s="12" customFormat="1" ht="15.75" customHeight="1">
      <c r="A8" s="44">
        <v>3</v>
      </c>
      <c r="B8" s="45" t="s">
        <v>104</v>
      </c>
      <c r="C8" s="452"/>
      <c r="D8" s="46" t="s">
        <v>15</v>
      </c>
      <c r="E8" s="47">
        <v>50491.76</v>
      </c>
      <c r="F8" s="35">
        <f>'[1]2012年2月'!H7</f>
        <v>23000</v>
      </c>
      <c r="G8" s="11">
        <v>4000</v>
      </c>
      <c r="H8" s="37">
        <f t="shared" si="0"/>
        <v>19000</v>
      </c>
      <c r="I8" s="11">
        <v>0</v>
      </c>
      <c r="J8" s="144">
        <v>2000</v>
      </c>
      <c r="K8" s="145">
        <v>2000</v>
      </c>
      <c r="L8" s="144"/>
      <c r="M8" s="145"/>
      <c r="N8" s="8"/>
      <c r="O8" s="9"/>
      <c r="P8" s="7"/>
      <c r="Q8" s="11"/>
      <c r="R8" s="7"/>
      <c r="S8" s="7"/>
      <c r="T8" s="145"/>
      <c r="U8" s="146">
        <f t="shared" si="1"/>
        <v>6000</v>
      </c>
      <c r="V8" s="127"/>
      <c r="W8" s="127"/>
      <c r="X8" s="127"/>
    </row>
    <row r="9" spans="1:21" s="12" customFormat="1" ht="14.25">
      <c r="A9" s="44">
        <v>4</v>
      </c>
      <c r="B9" s="45" t="s">
        <v>109</v>
      </c>
      <c r="C9" s="452"/>
      <c r="D9" s="46" t="s">
        <v>20</v>
      </c>
      <c r="E9" s="47">
        <v>38543.5</v>
      </c>
      <c r="F9" s="35">
        <f>'[1]2012年2月'!H8</f>
        <v>18000</v>
      </c>
      <c r="G9" s="11">
        <v>4000</v>
      </c>
      <c r="H9" s="37">
        <f t="shared" si="0"/>
        <v>14000</v>
      </c>
      <c r="I9" s="11">
        <v>0</v>
      </c>
      <c r="J9" s="144">
        <v>5000</v>
      </c>
      <c r="K9" s="145">
        <v>2500</v>
      </c>
      <c r="L9" s="144"/>
      <c r="M9" s="145"/>
      <c r="N9" s="8"/>
      <c r="O9" s="9"/>
      <c r="P9" s="7"/>
      <c r="Q9" s="11"/>
      <c r="R9" s="7"/>
      <c r="S9" s="7"/>
      <c r="T9" s="145"/>
      <c r="U9" s="146">
        <f t="shared" si="1"/>
        <v>6500</v>
      </c>
    </row>
    <row r="10" spans="1:21" s="12" customFormat="1" ht="14.25">
      <c r="A10" s="44">
        <v>5</v>
      </c>
      <c r="B10" s="45" t="s">
        <v>160</v>
      </c>
      <c r="C10" s="452"/>
      <c r="D10" s="46" t="s">
        <v>63</v>
      </c>
      <c r="E10" s="47">
        <v>41184.82</v>
      </c>
      <c r="F10" s="35">
        <f>'[1]2012年2月'!H9</f>
        <v>20000</v>
      </c>
      <c r="G10" s="11">
        <v>4000</v>
      </c>
      <c r="H10" s="37">
        <f t="shared" si="0"/>
        <v>16000</v>
      </c>
      <c r="I10" s="11">
        <v>0</v>
      </c>
      <c r="J10" s="144"/>
      <c r="K10" s="145"/>
      <c r="L10" s="144"/>
      <c r="M10" s="145"/>
      <c r="N10" s="8"/>
      <c r="O10" s="9"/>
      <c r="P10" s="7"/>
      <c r="Q10" s="11"/>
      <c r="R10" s="7"/>
      <c r="S10" s="7"/>
      <c r="T10" s="145"/>
      <c r="U10" s="146">
        <f t="shared" si="1"/>
        <v>4000</v>
      </c>
    </row>
    <row r="11" spans="1:21" s="12" customFormat="1" ht="14.25">
      <c r="A11" s="44">
        <v>6</v>
      </c>
      <c r="B11" s="45" t="s">
        <v>110</v>
      </c>
      <c r="C11" s="452"/>
      <c r="D11" s="46" t="s">
        <v>21</v>
      </c>
      <c r="E11" s="47">
        <v>28321.78</v>
      </c>
      <c r="F11" s="35">
        <f>'[1]2012年2月'!H10</f>
        <v>14000</v>
      </c>
      <c r="G11" s="11">
        <v>2000</v>
      </c>
      <c r="H11" s="37">
        <f t="shared" si="0"/>
        <v>12000</v>
      </c>
      <c r="I11" s="11">
        <v>0</v>
      </c>
      <c r="J11" s="144"/>
      <c r="K11" s="145"/>
      <c r="L11" s="144"/>
      <c r="M11" s="145"/>
      <c r="N11" s="8"/>
      <c r="O11" s="9"/>
      <c r="P11" s="7">
        <v>220</v>
      </c>
      <c r="Q11" s="11"/>
      <c r="R11" s="7"/>
      <c r="S11" s="7">
        <v>560</v>
      </c>
      <c r="T11" s="145">
        <v>460</v>
      </c>
      <c r="U11" s="146">
        <f t="shared" si="1"/>
        <v>3240</v>
      </c>
    </row>
    <row r="12" spans="1:21" s="12" customFormat="1" ht="14.25">
      <c r="A12" s="44">
        <v>7</v>
      </c>
      <c r="B12" s="45" t="s">
        <v>91</v>
      </c>
      <c r="C12" s="452"/>
      <c r="D12" s="46" t="s">
        <v>4</v>
      </c>
      <c r="E12" s="47">
        <v>35042.09</v>
      </c>
      <c r="F12" s="35">
        <f>'[1]2012年2月'!H11</f>
        <v>18000</v>
      </c>
      <c r="G12" s="11">
        <v>3000</v>
      </c>
      <c r="H12" s="37">
        <f t="shared" si="0"/>
        <v>15000</v>
      </c>
      <c r="I12" s="11">
        <v>0</v>
      </c>
      <c r="J12" s="144"/>
      <c r="K12" s="145"/>
      <c r="L12" s="144"/>
      <c r="M12" s="145"/>
      <c r="N12" s="8"/>
      <c r="O12" s="9"/>
      <c r="P12" s="7"/>
      <c r="Q12" s="11"/>
      <c r="R12" s="7"/>
      <c r="S12" s="7"/>
      <c r="T12" s="145"/>
      <c r="U12" s="146">
        <f t="shared" si="1"/>
        <v>3000</v>
      </c>
    </row>
    <row r="13" spans="1:21" s="12" customFormat="1" ht="14.25">
      <c r="A13" s="44">
        <v>8</v>
      </c>
      <c r="B13" s="45" t="s">
        <v>125</v>
      </c>
      <c r="C13" s="452"/>
      <c r="D13" s="46" t="s">
        <v>36</v>
      </c>
      <c r="E13" s="47">
        <v>24855.36</v>
      </c>
      <c r="F13" s="35">
        <f>'[1]2012年2月'!H12</f>
        <v>0</v>
      </c>
      <c r="G13" s="11">
        <v>0</v>
      </c>
      <c r="H13" s="37">
        <f t="shared" si="0"/>
        <v>0</v>
      </c>
      <c r="I13" s="11">
        <v>0</v>
      </c>
      <c r="J13" s="144"/>
      <c r="K13" s="145"/>
      <c r="L13" s="144"/>
      <c r="M13" s="145"/>
      <c r="N13" s="8"/>
      <c r="O13" s="9"/>
      <c r="P13" s="7"/>
      <c r="Q13" s="11"/>
      <c r="R13" s="7"/>
      <c r="S13" s="7"/>
      <c r="T13" s="145"/>
      <c r="U13" s="146">
        <f t="shared" si="1"/>
        <v>0</v>
      </c>
    </row>
    <row r="14" spans="1:21" s="12" customFormat="1" ht="14.25">
      <c r="A14" s="44">
        <v>9</v>
      </c>
      <c r="B14" s="45" t="s">
        <v>127</v>
      </c>
      <c r="C14" s="452"/>
      <c r="D14" s="46" t="s">
        <v>195</v>
      </c>
      <c r="E14" s="47">
        <v>23155.51</v>
      </c>
      <c r="F14" s="35">
        <f>'[1]2012年2月'!H13</f>
        <v>2000</v>
      </c>
      <c r="G14" s="11">
        <v>2000</v>
      </c>
      <c r="H14" s="37">
        <f t="shared" si="0"/>
        <v>0</v>
      </c>
      <c r="I14" s="11">
        <v>0</v>
      </c>
      <c r="J14" s="144"/>
      <c r="K14" s="145"/>
      <c r="L14" s="144"/>
      <c r="M14" s="145"/>
      <c r="N14" s="8"/>
      <c r="O14" s="9"/>
      <c r="P14" s="7"/>
      <c r="Q14" s="11">
        <v>400</v>
      </c>
      <c r="R14" s="7"/>
      <c r="S14" s="7">
        <v>560</v>
      </c>
      <c r="T14" s="145">
        <v>460</v>
      </c>
      <c r="U14" s="146">
        <f t="shared" si="1"/>
        <v>3420</v>
      </c>
    </row>
    <row r="15" spans="1:21" s="12" customFormat="1" ht="14.25">
      <c r="A15" s="44">
        <v>10</v>
      </c>
      <c r="B15" s="45" t="s">
        <v>135</v>
      </c>
      <c r="C15" s="452"/>
      <c r="D15" s="62" t="s">
        <v>42</v>
      </c>
      <c r="E15" s="47">
        <v>0</v>
      </c>
      <c r="F15" s="35">
        <f>'[1]2012年2月'!H14</f>
        <v>0</v>
      </c>
      <c r="G15" s="11">
        <v>0</v>
      </c>
      <c r="H15" s="37">
        <f t="shared" si="0"/>
        <v>0</v>
      </c>
      <c r="I15" s="11">
        <v>3000</v>
      </c>
      <c r="J15" s="144"/>
      <c r="K15" s="145"/>
      <c r="L15" s="144"/>
      <c r="M15" s="145"/>
      <c r="N15" s="8"/>
      <c r="O15" s="9"/>
      <c r="P15" s="7">
        <v>220</v>
      </c>
      <c r="Q15" s="11"/>
      <c r="R15" s="7"/>
      <c r="S15" s="7"/>
      <c r="T15" s="145"/>
      <c r="U15" s="146">
        <f t="shared" si="1"/>
        <v>3220</v>
      </c>
    </row>
    <row r="16" spans="1:21" s="12" customFormat="1" ht="14.25">
      <c r="A16" s="44">
        <v>11</v>
      </c>
      <c r="B16" s="45" t="s">
        <v>148</v>
      </c>
      <c r="C16" s="452"/>
      <c r="D16" s="46" t="s">
        <v>53</v>
      </c>
      <c r="E16" s="47">
        <v>23777.97</v>
      </c>
      <c r="F16" s="35">
        <f>'[1]2012年2月'!H15</f>
        <v>16915.77</v>
      </c>
      <c r="G16" s="11">
        <v>3000</v>
      </c>
      <c r="H16" s="37">
        <f t="shared" si="0"/>
        <v>13915.77</v>
      </c>
      <c r="I16" s="11">
        <v>0</v>
      </c>
      <c r="J16" s="144"/>
      <c r="K16" s="145"/>
      <c r="L16" s="144"/>
      <c r="M16" s="145"/>
      <c r="N16" s="8"/>
      <c r="O16" s="9"/>
      <c r="P16" s="7"/>
      <c r="Q16" s="11"/>
      <c r="R16" s="7"/>
      <c r="S16" s="7">
        <v>280</v>
      </c>
      <c r="T16" s="145">
        <v>200</v>
      </c>
      <c r="U16" s="146">
        <f t="shared" si="1"/>
        <v>3480</v>
      </c>
    </row>
    <row r="17" spans="1:21" s="12" customFormat="1" ht="14.25">
      <c r="A17" s="44">
        <v>12</v>
      </c>
      <c r="B17" s="45" t="s">
        <v>149</v>
      </c>
      <c r="C17" s="452"/>
      <c r="D17" s="46" t="s">
        <v>196</v>
      </c>
      <c r="E17" s="47">
        <v>24373.47</v>
      </c>
      <c r="F17" s="35">
        <f>'[1]2012年2月'!H16</f>
        <v>7000</v>
      </c>
      <c r="G17" s="11">
        <v>3000</v>
      </c>
      <c r="H17" s="37">
        <f t="shared" si="0"/>
        <v>4000</v>
      </c>
      <c r="I17" s="11">
        <v>0</v>
      </c>
      <c r="J17" s="144"/>
      <c r="K17" s="145"/>
      <c r="L17" s="144"/>
      <c r="M17" s="145"/>
      <c r="N17" s="8"/>
      <c r="O17" s="9"/>
      <c r="P17" s="7"/>
      <c r="Q17" s="11"/>
      <c r="R17" s="7"/>
      <c r="S17" s="7"/>
      <c r="T17" s="145"/>
      <c r="U17" s="146">
        <f t="shared" si="1"/>
        <v>3000</v>
      </c>
    </row>
    <row r="18" spans="1:21" s="12" customFormat="1" ht="14.25">
      <c r="A18" s="44">
        <v>13</v>
      </c>
      <c r="B18" s="45" t="s">
        <v>162</v>
      </c>
      <c r="C18" s="452"/>
      <c r="D18" s="46" t="s">
        <v>64</v>
      </c>
      <c r="E18" s="47">
        <v>23745.51</v>
      </c>
      <c r="F18" s="35">
        <f>'[1]2012年2月'!H17</f>
        <v>7000</v>
      </c>
      <c r="G18" s="11">
        <v>3000</v>
      </c>
      <c r="H18" s="37">
        <f t="shared" si="0"/>
        <v>4000</v>
      </c>
      <c r="I18" s="11">
        <v>0</v>
      </c>
      <c r="J18" s="144"/>
      <c r="K18" s="145"/>
      <c r="L18" s="144"/>
      <c r="M18" s="145"/>
      <c r="N18" s="8"/>
      <c r="O18" s="9"/>
      <c r="P18" s="7"/>
      <c r="Q18" s="11"/>
      <c r="R18" s="7"/>
      <c r="S18" s="7"/>
      <c r="T18" s="145"/>
      <c r="U18" s="146">
        <f t="shared" si="1"/>
        <v>3000</v>
      </c>
    </row>
    <row r="19" spans="1:21" s="12" customFormat="1" ht="14.25">
      <c r="A19" s="44">
        <v>14</v>
      </c>
      <c r="B19" s="45" t="s">
        <v>170</v>
      </c>
      <c r="C19" s="452"/>
      <c r="D19" s="46" t="s">
        <v>72</v>
      </c>
      <c r="E19" s="47">
        <v>26225.51</v>
      </c>
      <c r="F19" s="147">
        <f>'[1]2012年2月'!H18</f>
        <v>-2469.49</v>
      </c>
      <c r="G19" s="11">
        <v>0</v>
      </c>
      <c r="H19" s="148">
        <f t="shared" si="0"/>
        <v>-2469.49</v>
      </c>
      <c r="I19" s="11">
        <v>0</v>
      </c>
      <c r="J19" s="144"/>
      <c r="K19" s="145"/>
      <c r="L19" s="144"/>
      <c r="M19" s="145"/>
      <c r="N19" s="8"/>
      <c r="O19" s="9"/>
      <c r="P19" s="7">
        <v>220</v>
      </c>
      <c r="Q19" s="11"/>
      <c r="R19" s="7"/>
      <c r="S19" s="7">
        <v>560</v>
      </c>
      <c r="T19" s="145">
        <v>460</v>
      </c>
      <c r="U19" s="146">
        <f t="shared" si="1"/>
        <v>1240</v>
      </c>
    </row>
    <row r="20" spans="1:21" s="12" customFormat="1" ht="14.25">
      <c r="A20" s="44">
        <v>15</v>
      </c>
      <c r="B20" s="45" t="s">
        <v>171</v>
      </c>
      <c r="C20" s="452"/>
      <c r="D20" s="46" t="s">
        <v>73</v>
      </c>
      <c r="E20" s="47">
        <v>22264.38</v>
      </c>
      <c r="F20" s="35">
        <f>'[1]2012年2月'!H19</f>
        <v>6000</v>
      </c>
      <c r="G20" s="11">
        <v>2000</v>
      </c>
      <c r="H20" s="37">
        <f t="shared" si="0"/>
        <v>4000</v>
      </c>
      <c r="I20" s="11">
        <v>0</v>
      </c>
      <c r="J20" s="144"/>
      <c r="K20" s="145"/>
      <c r="L20" s="144"/>
      <c r="M20" s="145"/>
      <c r="N20" s="8"/>
      <c r="O20" s="9"/>
      <c r="P20" s="7">
        <v>220</v>
      </c>
      <c r="Q20" s="11"/>
      <c r="R20" s="7"/>
      <c r="S20" s="7">
        <v>560</v>
      </c>
      <c r="T20" s="145">
        <v>260</v>
      </c>
      <c r="U20" s="146">
        <f t="shared" si="1"/>
        <v>3040</v>
      </c>
    </row>
    <row r="21" spans="1:21" s="12" customFormat="1" ht="14.25">
      <c r="A21" s="44">
        <v>16</v>
      </c>
      <c r="B21" s="45" t="s">
        <v>176</v>
      </c>
      <c r="C21" s="452"/>
      <c r="D21" s="46" t="s">
        <v>78</v>
      </c>
      <c r="E21" s="47">
        <v>20858.16</v>
      </c>
      <c r="F21" s="147">
        <f>'[1]2012年2月'!H20</f>
        <v>-21869.94</v>
      </c>
      <c r="G21" s="11">
        <v>0</v>
      </c>
      <c r="H21" s="148">
        <f t="shared" si="0"/>
        <v>-21869.94</v>
      </c>
      <c r="I21" s="11">
        <v>0</v>
      </c>
      <c r="J21" s="144"/>
      <c r="K21" s="145"/>
      <c r="L21" s="144"/>
      <c r="M21" s="145"/>
      <c r="N21" s="8"/>
      <c r="O21" s="9"/>
      <c r="P21" s="7"/>
      <c r="Q21" s="11"/>
      <c r="R21" s="7"/>
      <c r="S21" s="7">
        <v>280</v>
      </c>
      <c r="T21" s="145">
        <v>260</v>
      </c>
      <c r="U21" s="146">
        <f t="shared" si="1"/>
        <v>540</v>
      </c>
    </row>
    <row r="22" spans="1:21" s="12" customFormat="1" ht="14.25">
      <c r="A22" s="44">
        <v>17</v>
      </c>
      <c r="B22" s="45" t="s">
        <v>178</v>
      </c>
      <c r="C22" s="452"/>
      <c r="D22" s="46" t="s">
        <v>80</v>
      </c>
      <c r="E22" s="47">
        <v>22258.16</v>
      </c>
      <c r="F22" s="147">
        <f>'[1]2012年2月'!H21</f>
        <v>-7695.94</v>
      </c>
      <c r="G22" s="11">
        <v>0</v>
      </c>
      <c r="H22" s="148">
        <f t="shared" si="0"/>
        <v>-7695.94</v>
      </c>
      <c r="I22" s="11">
        <v>1000</v>
      </c>
      <c r="J22" s="144"/>
      <c r="K22" s="145"/>
      <c r="L22" s="144"/>
      <c r="M22" s="145"/>
      <c r="N22" s="8"/>
      <c r="O22" s="9"/>
      <c r="P22" s="7">
        <v>220</v>
      </c>
      <c r="Q22" s="11"/>
      <c r="R22" s="7"/>
      <c r="S22" s="7">
        <v>560</v>
      </c>
      <c r="T22" s="145"/>
      <c r="U22" s="146">
        <f t="shared" si="1"/>
        <v>1780</v>
      </c>
    </row>
    <row r="23" spans="1:21" s="12" customFormat="1" ht="15" thickBot="1">
      <c r="A23" s="44">
        <v>18</v>
      </c>
      <c r="B23" s="45" t="s">
        <v>179</v>
      </c>
      <c r="C23" s="455"/>
      <c r="D23" s="64" t="s">
        <v>81</v>
      </c>
      <c r="E23" s="65">
        <v>25900.63</v>
      </c>
      <c r="F23" s="149">
        <f>'[1]2012年2月'!H22</f>
        <v>1.0231815394945443E-12</v>
      </c>
      <c r="G23" s="69">
        <v>0</v>
      </c>
      <c r="H23" s="150">
        <f t="shared" si="0"/>
        <v>1.0231815394945443E-12</v>
      </c>
      <c r="I23" s="69">
        <v>3000</v>
      </c>
      <c r="J23" s="151"/>
      <c r="K23" s="152"/>
      <c r="L23" s="151"/>
      <c r="M23" s="152"/>
      <c r="N23" s="70"/>
      <c r="O23" s="71"/>
      <c r="P23" s="67"/>
      <c r="Q23" s="69"/>
      <c r="R23" s="67"/>
      <c r="S23" s="67"/>
      <c r="T23" s="152"/>
      <c r="U23" s="153">
        <f t="shared" si="1"/>
        <v>3000</v>
      </c>
    </row>
    <row r="24" spans="1:21" s="12" customFormat="1" ht="15" thickTop="1">
      <c r="A24" s="44">
        <v>20</v>
      </c>
      <c r="B24" s="45" t="s">
        <v>101</v>
      </c>
      <c r="C24" s="452" t="s">
        <v>181</v>
      </c>
      <c r="D24" s="55" t="s">
        <v>12</v>
      </c>
      <c r="E24" s="34">
        <v>43103.02</v>
      </c>
      <c r="F24" s="137">
        <f>'[1]2012年2月'!H23</f>
        <v>23000</v>
      </c>
      <c r="G24" s="38">
        <v>4000</v>
      </c>
      <c r="H24" s="154">
        <f t="shared" si="0"/>
        <v>19000</v>
      </c>
      <c r="I24" s="38">
        <v>0</v>
      </c>
      <c r="J24" s="92">
        <v>1000</v>
      </c>
      <c r="K24" s="155">
        <v>1000</v>
      </c>
      <c r="L24" s="92"/>
      <c r="M24" s="155"/>
      <c r="N24" s="39"/>
      <c r="O24" s="40"/>
      <c r="P24" s="36"/>
      <c r="Q24" s="38"/>
      <c r="R24" s="36"/>
      <c r="S24" s="36"/>
      <c r="T24" s="155"/>
      <c r="U24" s="143">
        <f t="shared" si="1"/>
        <v>5000</v>
      </c>
    </row>
    <row r="25" spans="1:21" s="12" customFormat="1" ht="14.25">
      <c r="A25" s="44">
        <v>21</v>
      </c>
      <c r="B25" s="45" t="s">
        <v>119</v>
      </c>
      <c r="C25" s="456"/>
      <c r="D25" s="46" t="s">
        <v>30</v>
      </c>
      <c r="E25" s="47">
        <v>40631.52</v>
      </c>
      <c r="F25" s="35">
        <f>'[1]2012年2月'!H24</f>
        <v>3000</v>
      </c>
      <c r="G25" s="11">
        <v>0</v>
      </c>
      <c r="H25" s="37">
        <f t="shared" si="0"/>
        <v>3000</v>
      </c>
      <c r="I25" s="11">
        <v>0</v>
      </c>
      <c r="J25" s="144"/>
      <c r="K25" s="145"/>
      <c r="L25" s="144"/>
      <c r="M25" s="145"/>
      <c r="N25" s="8"/>
      <c r="O25" s="9">
        <v>3800</v>
      </c>
      <c r="P25" s="7">
        <v>220</v>
      </c>
      <c r="Q25" s="11"/>
      <c r="R25" s="7"/>
      <c r="S25" s="7"/>
      <c r="T25" s="145"/>
      <c r="U25" s="146">
        <f t="shared" si="1"/>
        <v>4020</v>
      </c>
    </row>
    <row r="26" spans="1:21" s="12" customFormat="1" ht="14.25">
      <c r="A26" s="44">
        <v>22</v>
      </c>
      <c r="B26" s="45" t="s">
        <v>92</v>
      </c>
      <c r="C26" s="456"/>
      <c r="D26" s="46" t="s">
        <v>5</v>
      </c>
      <c r="E26" s="47">
        <v>30991.72</v>
      </c>
      <c r="F26" s="35">
        <f>'[1]2012年2月'!H25</f>
        <v>0</v>
      </c>
      <c r="G26" s="11">
        <v>0</v>
      </c>
      <c r="H26" s="37">
        <f t="shared" si="0"/>
        <v>0</v>
      </c>
      <c r="I26" s="2">
        <v>3000</v>
      </c>
      <c r="J26" s="156"/>
      <c r="K26" s="157"/>
      <c r="L26" s="156"/>
      <c r="M26" s="157"/>
      <c r="N26" s="8"/>
      <c r="O26" s="9"/>
      <c r="P26" s="7"/>
      <c r="Q26" s="11"/>
      <c r="R26" s="7"/>
      <c r="S26" s="7"/>
      <c r="T26" s="145"/>
      <c r="U26" s="146">
        <f t="shared" si="1"/>
        <v>3000</v>
      </c>
    </row>
    <row r="27" spans="1:21" s="12" customFormat="1" ht="14.25">
      <c r="A27" s="44">
        <v>23</v>
      </c>
      <c r="B27" s="45" t="s">
        <v>103</v>
      </c>
      <c r="C27" s="456"/>
      <c r="D27" s="46" t="s">
        <v>14</v>
      </c>
      <c r="E27" s="47">
        <v>42329.34</v>
      </c>
      <c r="F27" s="35">
        <f>'[1]2012年2月'!H26</f>
        <v>14000</v>
      </c>
      <c r="G27" s="11">
        <v>2000</v>
      </c>
      <c r="H27" s="37">
        <f t="shared" si="0"/>
        <v>12000</v>
      </c>
      <c r="I27" s="11">
        <v>0</v>
      </c>
      <c r="J27" s="144">
        <v>3000</v>
      </c>
      <c r="K27" s="145">
        <v>3000</v>
      </c>
      <c r="L27" s="144"/>
      <c r="M27" s="145"/>
      <c r="N27" s="8"/>
      <c r="O27" s="9"/>
      <c r="P27" s="7"/>
      <c r="Q27" s="11"/>
      <c r="R27" s="7"/>
      <c r="S27" s="7"/>
      <c r="T27" s="145"/>
      <c r="U27" s="146">
        <f t="shared" si="1"/>
        <v>5000</v>
      </c>
    </row>
    <row r="28" spans="1:21" s="12" customFormat="1" ht="14.25">
      <c r="A28" s="44">
        <v>24</v>
      </c>
      <c r="B28" s="45" t="s">
        <v>107</v>
      </c>
      <c r="C28" s="456"/>
      <c r="D28" s="46" t="s">
        <v>18</v>
      </c>
      <c r="E28" s="47">
        <v>20779.03</v>
      </c>
      <c r="F28" s="35">
        <f>'[1]2012年2月'!H27</f>
        <v>0</v>
      </c>
      <c r="G28" s="11">
        <v>0</v>
      </c>
      <c r="H28" s="37">
        <f t="shared" si="0"/>
        <v>0</v>
      </c>
      <c r="I28" s="11">
        <v>2000</v>
      </c>
      <c r="J28" s="144">
        <v>1000</v>
      </c>
      <c r="K28" s="145">
        <v>1000</v>
      </c>
      <c r="L28" s="144"/>
      <c r="M28" s="145"/>
      <c r="N28" s="8"/>
      <c r="O28" s="9"/>
      <c r="P28" s="7"/>
      <c r="Q28" s="11"/>
      <c r="R28" s="7"/>
      <c r="S28" s="7"/>
      <c r="T28" s="145"/>
      <c r="U28" s="146">
        <f t="shared" si="1"/>
        <v>3000</v>
      </c>
    </row>
    <row r="29" spans="1:21" s="12" customFormat="1" ht="14.25">
      <c r="A29" s="44">
        <v>25</v>
      </c>
      <c r="B29" s="45" t="s">
        <v>108</v>
      </c>
      <c r="C29" s="456"/>
      <c r="D29" s="46" t="s">
        <v>19</v>
      </c>
      <c r="E29" s="47">
        <v>52915.71</v>
      </c>
      <c r="F29" s="35">
        <f>'[1]2012年2月'!H28</f>
        <v>24000</v>
      </c>
      <c r="G29" s="11">
        <v>2000</v>
      </c>
      <c r="H29" s="37">
        <f t="shared" si="0"/>
        <v>22000</v>
      </c>
      <c r="I29" s="11">
        <v>0</v>
      </c>
      <c r="J29" s="144">
        <v>2000</v>
      </c>
      <c r="K29" s="145">
        <v>2000</v>
      </c>
      <c r="L29" s="144">
        <v>1000</v>
      </c>
      <c r="M29" s="145">
        <v>1000</v>
      </c>
      <c r="N29" s="8"/>
      <c r="O29" s="9"/>
      <c r="P29" s="7"/>
      <c r="Q29" s="11"/>
      <c r="R29" s="7"/>
      <c r="S29" s="7"/>
      <c r="T29" s="145"/>
      <c r="U29" s="146">
        <f t="shared" si="1"/>
        <v>5000</v>
      </c>
    </row>
    <row r="30" spans="1:21" s="12" customFormat="1" ht="14.25">
      <c r="A30" s="44">
        <v>26</v>
      </c>
      <c r="B30" s="45" t="s">
        <v>121</v>
      </c>
      <c r="C30" s="456"/>
      <c r="D30" s="46" t="s">
        <v>32</v>
      </c>
      <c r="E30" s="47">
        <v>21785.62</v>
      </c>
      <c r="F30" s="147">
        <f>'[1]2012年2月'!H29</f>
        <v>-5538.48</v>
      </c>
      <c r="G30" s="11">
        <v>0</v>
      </c>
      <c r="H30" s="148">
        <f t="shared" si="0"/>
        <v>-5538.48</v>
      </c>
      <c r="I30" s="11">
        <v>0</v>
      </c>
      <c r="J30" s="144">
        <v>1000</v>
      </c>
      <c r="K30" s="145">
        <v>1000</v>
      </c>
      <c r="L30" s="144"/>
      <c r="M30" s="145"/>
      <c r="N30" s="8"/>
      <c r="O30" s="9">
        <v>3800</v>
      </c>
      <c r="P30" s="7"/>
      <c r="Q30" s="11"/>
      <c r="R30" s="7"/>
      <c r="S30" s="7"/>
      <c r="T30" s="145"/>
      <c r="U30" s="146">
        <f t="shared" si="1"/>
        <v>4800</v>
      </c>
    </row>
    <row r="31" spans="1:21" s="12" customFormat="1" ht="14.25">
      <c r="A31" s="44">
        <v>27</v>
      </c>
      <c r="B31" s="45" t="s">
        <v>126</v>
      </c>
      <c r="C31" s="456"/>
      <c r="D31" s="46" t="s">
        <v>37</v>
      </c>
      <c r="E31" s="47">
        <v>24545.45</v>
      </c>
      <c r="F31" s="35">
        <f>'[1]2012年2月'!H30</f>
        <v>2000</v>
      </c>
      <c r="G31" s="11">
        <v>2000</v>
      </c>
      <c r="H31" s="37">
        <f t="shared" si="0"/>
        <v>0</v>
      </c>
      <c r="I31" s="11">
        <v>2000</v>
      </c>
      <c r="J31" s="144"/>
      <c r="K31" s="145"/>
      <c r="L31" s="144"/>
      <c r="M31" s="145"/>
      <c r="N31" s="8"/>
      <c r="O31" s="9"/>
      <c r="P31" s="7"/>
      <c r="Q31" s="11"/>
      <c r="R31" s="7"/>
      <c r="S31" s="7"/>
      <c r="T31" s="145"/>
      <c r="U31" s="146">
        <f t="shared" si="1"/>
        <v>4000</v>
      </c>
    </row>
    <row r="32" spans="1:21" s="12" customFormat="1" ht="14.25">
      <c r="A32" s="44">
        <v>28</v>
      </c>
      <c r="B32" s="45" t="s">
        <v>133</v>
      </c>
      <c r="C32" s="456"/>
      <c r="D32" s="46" t="s">
        <v>197</v>
      </c>
      <c r="E32" s="47">
        <v>16519.62</v>
      </c>
      <c r="F32" s="147">
        <f>'[1]2012年2月'!H31</f>
        <v>-3952.58</v>
      </c>
      <c r="G32" s="11">
        <v>0</v>
      </c>
      <c r="H32" s="148">
        <f t="shared" si="0"/>
        <v>-3952.58</v>
      </c>
      <c r="I32" s="11">
        <v>1000</v>
      </c>
      <c r="J32" s="144"/>
      <c r="K32" s="145"/>
      <c r="L32" s="144"/>
      <c r="M32" s="145"/>
      <c r="N32" s="8"/>
      <c r="O32" s="9"/>
      <c r="P32" s="7"/>
      <c r="Q32" s="11"/>
      <c r="R32" s="7"/>
      <c r="S32" s="7"/>
      <c r="T32" s="145"/>
      <c r="U32" s="146">
        <f t="shared" si="1"/>
        <v>1000</v>
      </c>
    </row>
    <row r="33" spans="1:21" s="12" customFormat="1" ht="14.25">
      <c r="A33" s="44">
        <v>29</v>
      </c>
      <c r="B33" s="45" t="s">
        <v>137</v>
      </c>
      <c r="C33" s="456"/>
      <c r="D33" s="46" t="s">
        <v>44</v>
      </c>
      <c r="E33" s="47">
        <v>36546.2</v>
      </c>
      <c r="F33" s="35">
        <f>'[1]2012年2月'!H32</f>
        <v>10000</v>
      </c>
      <c r="G33" s="11">
        <v>3000</v>
      </c>
      <c r="H33" s="37">
        <f t="shared" si="0"/>
        <v>7000</v>
      </c>
      <c r="I33" s="11">
        <v>0</v>
      </c>
      <c r="J33" s="144">
        <v>1000</v>
      </c>
      <c r="K33" s="145">
        <v>1000</v>
      </c>
      <c r="L33" s="144"/>
      <c r="M33" s="145"/>
      <c r="N33" s="8"/>
      <c r="O33" s="9"/>
      <c r="P33" s="7"/>
      <c r="Q33" s="11"/>
      <c r="R33" s="7"/>
      <c r="S33" s="7"/>
      <c r="T33" s="145"/>
      <c r="U33" s="146">
        <f t="shared" si="1"/>
        <v>4000</v>
      </c>
    </row>
    <row r="34" spans="1:21" s="12" customFormat="1" ht="14.25">
      <c r="A34" s="44">
        <v>30</v>
      </c>
      <c r="B34" s="45" t="s">
        <v>141</v>
      </c>
      <c r="C34" s="456"/>
      <c r="D34" s="46" t="s">
        <v>48</v>
      </c>
      <c r="E34" s="47">
        <v>28929.68</v>
      </c>
      <c r="F34" s="35">
        <f>'[1]2012年2月'!H33</f>
        <v>0</v>
      </c>
      <c r="G34" s="11">
        <v>0</v>
      </c>
      <c r="H34" s="37">
        <f t="shared" si="0"/>
        <v>0</v>
      </c>
      <c r="I34" s="11">
        <v>2000</v>
      </c>
      <c r="J34" s="144">
        <v>1000</v>
      </c>
      <c r="K34" s="145">
        <v>1000</v>
      </c>
      <c r="L34" s="144"/>
      <c r="M34" s="145"/>
      <c r="N34" s="8"/>
      <c r="O34" s="9"/>
      <c r="P34" s="7"/>
      <c r="Q34" s="11"/>
      <c r="R34" s="7"/>
      <c r="S34" s="7"/>
      <c r="T34" s="145"/>
      <c r="U34" s="146">
        <f t="shared" si="1"/>
        <v>3000</v>
      </c>
    </row>
    <row r="35" spans="1:21" s="12" customFormat="1" ht="14.25">
      <c r="A35" s="44">
        <v>31</v>
      </c>
      <c r="B35" s="45" t="s">
        <v>145</v>
      </c>
      <c r="C35" s="456"/>
      <c r="D35" s="46" t="s">
        <v>198</v>
      </c>
      <c r="E35" s="47">
        <v>28860.97</v>
      </c>
      <c r="F35" s="35">
        <f>'[1]2012年2月'!H34</f>
        <v>7000</v>
      </c>
      <c r="G35" s="11">
        <v>3000</v>
      </c>
      <c r="H35" s="37">
        <f t="shared" si="0"/>
        <v>4000</v>
      </c>
      <c r="I35" s="11">
        <v>0</v>
      </c>
      <c r="J35" s="144"/>
      <c r="K35" s="145"/>
      <c r="L35" s="144"/>
      <c r="M35" s="145"/>
      <c r="N35" s="8"/>
      <c r="O35" s="9"/>
      <c r="P35" s="7"/>
      <c r="Q35" s="11"/>
      <c r="R35" s="7"/>
      <c r="S35" s="7"/>
      <c r="T35" s="145">
        <v>260</v>
      </c>
      <c r="U35" s="146">
        <f t="shared" si="1"/>
        <v>3260</v>
      </c>
    </row>
    <row r="36" spans="1:21" s="12" customFormat="1" ht="15" thickBot="1">
      <c r="A36" s="44">
        <v>32</v>
      </c>
      <c r="B36" s="45" t="s">
        <v>152</v>
      </c>
      <c r="C36" s="394"/>
      <c r="D36" s="64" t="s">
        <v>199</v>
      </c>
      <c r="E36" s="65">
        <v>20356.18</v>
      </c>
      <c r="F36" s="158">
        <f>'[1]2012年2月'!H35</f>
        <v>-6476.02</v>
      </c>
      <c r="G36" s="69">
        <v>0</v>
      </c>
      <c r="H36" s="159">
        <f t="shared" si="0"/>
        <v>-6476.02</v>
      </c>
      <c r="I36" s="69">
        <v>2000</v>
      </c>
      <c r="J36" s="151"/>
      <c r="K36" s="152"/>
      <c r="L36" s="151"/>
      <c r="M36" s="152"/>
      <c r="N36" s="70"/>
      <c r="O36" s="71"/>
      <c r="P36" s="67">
        <v>220</v>
      </c>
      <c r="Q36" s="69"/>
      <c r="R36" s="67"/>
      <c r="S36" s="67">
        <v>560</v>
      </c>
      <c r="T36" s="152"/>
      <c r="U36" s="153">
        <f t="shared" si="1"/>
        <v>2780</v>
      </c>
    </row>
    <row r="37" spans="1:21" s="12" customFormat="1" ht="15" thickTop="1">
      <c r="A37" s="44">
        <v>33</v>
      </c>
      <c r="B37" s="45" t="s">
        <v>142</v>
      </c>
      <c r="C37" s="452" t="s">
        <v>200</v>
      </c>
      <c r="D37" s="55" t="s">
        <v>49</v>
      </c>
      <c r="E37" s="34">
        <v>40671.66</v>
      </c>
      <c r="F37" s="137">
        <f>'[1]2012年2月'!H36</f>
        <v>6000</v>
      </c>
      <c r="G37" s="38">
        <v>3000</v>
      </c>
      <c r="H37" s="154">
        <f t="shared" si="0"/>
        <v>3000</v>
      </c>
      <c r="I37" s="38">
        <v>0</v>
      </c>
      <c r="J37" s="92">
        <v>2000</v>
      </c>
      <c r="K37" s="155">
        <v>2000</v>
      </c>
      <c r="L37" s="92"/>
      <c r="M37" s="155"/>
      <c r="N37" s="39"/>
      <c r="O37" s="40"/>
      <c r="P37" s="36"/>
      <c r="Q37" s="38"/>
      <c r="R37" s="36"/>
      <c r="S37" s="36"/>
      <c r="T37" s="155"/>
      <c r="U37" s="143">
        <f t="shared" si="1"/>
        <v>5000</v>
      </c>
    </row>
    <row r="38" spans="1:21" s="12" customFormat="1" ht="14.25">
      <c r="A38" s="44">
        <v>34</v>
      </c>
      <c r="B38" s="45" t="s">
        <v>177</v>
      </c>
      <c r="C38" s="452"/>
      <c r="D38" s="46" t="s">
        <v>79</v>
      </c>
      <c r="E38" s="47">
        <v>18781.96</v>
      </c>
      <c r="F38" s="147">
        <f>'[1]2012年2月'!H37</f>
        <v>-14618.84</v>
      </c>
      <c r="G38" s="11">
        <v>0</v>
      </c>
      <c r="H38" s="148">
        <f t="shared" si="0"/>
        <v>-14618.84</v>
      </c>
      <c r="I38" s="11">
        <v>0</v>
      </c>
      <c r="J38" s="144">
        <v>2000</v>
      </c>
      <c r="K38" s="145">
        <v>2000</v>
      </c>
      <c r="L38" s="144"/>
      <c r="M38" s="145"/>
      <c r="N38" s="8"/>
      <c r="O38" s="9"/>
      <c r="P38" s="7"/>
      <c r="Q38" s="11"/>
      <c r="R38" s="7"/>
      <c r="S38" s="7"/>
      <c r="T38" s="145"/>
      <c r="U38" s="146">
        <f t="shared" si="1"/>
        <v>2000</v>
      </c>
    </row>
    <row r="39" spans="1:21" s="12" customFormat="1" ht="14.25">
      <c r="A39" s="44">
        <v>35</v>
      </c>
      <c r="B39" s="45" t="s">
        <v>95</v>
      </c>
      <c r="C39" s="452"/>
      <c r="D39" s="46" t="s">
        <v>7</v>
      </c>
      <c r="E39" s="47">
        <v>30177.33</v>
      </c>
      <c r="F39" s="35">
        <f>'[1]2012年2月'!H38</f>
        <v>0</v>
      </c>
      <c r="G39" s="11">
        <v>0</v>
      </c>
      <c r="H39" s="37">
        <f t="shared" si="0"/>
        <v>0</v>
      </c>
      <c r="I39" s="11">
        <v>3000</v>
      </c>
      <c r="J39" s="144">
        <v>2000</v>
      </c>
      <c r="K39" s="145">
        <v>2000</v>
      </c>
      <c r="L39" s="144"/>
      <c r="M39" s="145"/>
      <c r="N39" s="8"/>
      <c r="O39" s="9"/>
      <c r="P39" s="7"/>
      <c r="Q39" s="11"/>
      <c r="R39" s="7"/>
      <c r="S39" s="7"/>
      <c r="T39" s="145"/>
      <c r="U39" s="146">
        <f t="shared" si="1"/>
        <v>5000</v>
      </c>
    </row>
    <row r="40" spans="1:21" s="12" customFormat="1" ht="13.5" customHeight="1">
      <c r="A40" s="44">
        <v>36</v>
      </c>
      <c r="B40" s="45" t="s">
        <v>102</v>
      </c>
      <c r="C40" s="452"/>
      <c r="D40" s="46" t="s">
        <v>13</v>
      </c>
      <c r="E40" s="47">
        <v>29897.14</v>
      </c>
      <c r="F40" s="147">
        <f>'[1]2012年2月'!H39</f>
        <v>-7329.46</v>
      </c>
      <c r="G40" s="11">
        <v>0</v>
      </c>
      <c r="H40" s="148">
        <f t="shared" si="0"/>
        <v>-7329.46</v>
      </c>
      <c r="I40" s="11">
        <v>2000</v>
      </c>
      <c r="J40" s="144"/>
      <c r="K40" s="145"/>
      <c r="L40" s="144"/>
      <c r="M40" s="145"/>
      <c r="N40" s="8"/>
      <c r="O40" s="9"/>
      <c r="P40" s="7"/>
      <c r="Q40" s="11"/>
      <c r="R40" s="7"/>
      <c r="S40" s="7"/>
      <c r="T40" s="145"/>
      <c r="U40" s="146">
        <f t="shared" si="1"/>
        <v>2000</v>
      </c>
    </row>
    <row r="41" spans="1:21" s="12" customFormat="1" ht="14.25">
      <c r="A41" s="44">
        <v>37</v>
      </c>
      <c r="B41" s="45" t="s">
        <v>128</v>
      </c>
      <c r="C41" s="452"/>
      <c r="D41" s="46" t="s">
        <v>38</v>
      </c>
      <c r="E41" s="47">
        <v>25857.41</v>
      </c>
      <c r="F41" s="35">
        <f>'[1]2012年2月'!H40</f>
        <v>0.2699999999999818</v>
      </c>
      <c r="G41" s="11">
        <v>0.27</v>
      </c>
      <c r="H41" s="37">
        <f t="shared" si="0"/>
        <v>-1.8207657603852567E-14</v>
      </c>
      <c r="I41" s="11">
        <v>3000</v>
      </c>
      <c r="J41" s="144"/>
      <c r="K41" s="145"/>
      <c r="L41" s="144"/>
      <c r="M41" s="145"/>
      <c r="N41" s="8"/>
      <c r="O41" s="9"/>
      <c r="P41" s="7"/>
      <c r="Q41" s="11"/>
      <c r="R41" s="7"/>
      <c r="S41" s="7"/>
      <c r="T41" s="145"/>
      <c r="U41" s="146">
        <f t="shared" si="1"/>
        <v>3000.27</v>
      </c>
    </row>
    <row r="42" spans="1:21" s="12" customFormat="1" ht="14.25">
      <c r="A42" s="44">
        <v>38</v>
      </c>
      <c r="B42" s="45" t="s">
        <v>147</v>
      </c>
      <c r="C42" s="452"/>
      <c r="D42" s="46" t="s">
        <v>52</v>
      </c>
      <c r="E42" s="47">
        <v>16602.45</v>
      </c>
      <c r="F42" s="35">
        <f>'[1]2012年2月'!H41</f>
        <v>9.094947017729282E-13</v>
      </c>
      <c r="G42" s="11">
        <v>0</v>
      </c>
      <c r="H42" s="37">
        <f t="shared" si="0"/>
        <v>9.094947017729282E-13</v>
      </c>
      <c r="I42" s="11">
        <v>1000</v>
      </c>
      <c r="J42" s="144"/>
      <c r="K42" s="145"/>
      <c r="L42" s="144"/>
      <c r="M42" s="145"/>
      <c r="N42" s="8"/>
      <c r="O42" s="9"/>
      <c r="P42" s="7"/>
      <c r="Q42" s="11"/>
      <c r="R42" s="7"/>
      <c r="S42" s="7"/>
      <c r="T42" s="145"/>
      <c r="U42" s="146">
        <f t="shared" si="1"/>
        <v>1000</v>
      </c>
    </row>
    <row r="43" spans="1:21" s="12" customFormat="1" ht="14.25">
      <c r="A43" s="44">
        <v>39</v>
      </c>
      <c r="B43" s="45" t="s">
        <v>157</v>
      </c>
      <c r="C43" s="452"/>
      <c r="D43" s="46" t="s">
        <v>60</v>
      </c>
      <c r="E43" s="47">
        <v>16936.42</v>
      </c>
      <c r="F43" s="147">
        <f>'[1]2012年2月'!H42</f>
        <v>-6535.78</v>
      </c>
      <c r="G43" s="11">
        <v>0</v>
      </c>
      <c r="H43" s="148">
        <f t="shared" si="0"/>
        <v>-6535.78</v>
      </c>
      <c r="I43" s="11">
        <v>1000</v>
      </c>
      <c r="J43" s="144"/>
      <c r="K43" s="145"/>
      <c r="L43" s="144"/>
      <c r="M43" s="145"/>
      <c r="N43" s="8"/>
      <c r="O43" s="9"/>
      <c r="P43" s="7"/>
      <c r="Q43" s="11"/>
      <c r="R43" s="7"/>
      <c r="S43" s="7"/>
      <c r="T43" s="145"/>
      <c r="U43" s="146">
        <f t="shared" si="1"/>
        <v>1000</v>
      </c>
    </row>
    <row r="44" spans="1:21" s="12" customFormat="1" ht="15" thickBot="1">
      <c r="A44" s="44">
        <v>40</v>
      </c>
      <c r="B44" s="45" t="s">
        <v>167</v>
      </c>
      <c r="C44" s="455"/>
      <c r="D44" s="64" t="s">
        <v>69</v>
      </c>
      <c r="E44" s="65">
        <v>12179.94</v>
      </c>
      <c r="F44" s="158">
        <f>'[1]2012年2月'!H43</f>
        <v>-692.26</v>
      </c>
      <c r="G44" s="69">
        <v>0</v>
      </c>
      <c r="H44" s="159">
        <f t="shared" si="0"/>
        <v>-692.26</v>
      </c>
      <c r="I44" s="69">
        <v>0</v>
      </c>
      <c r="J44" s="151"/>
      <c r="K44" s="152"/>
      <c r="L44" s="151"/>
      <c r="M44" s="152"/>
      <c r="N44" s="70">
        <v>-692.26</v>
      </c>
      <c r="O44" s="71">
        <v>3500</v>
      </c>
      <c r="P44" s="67"/>
      <c r="Q44" s="69"/>
      <c r="R44" s="67"/>
      <c r="S44" s="67"/>
      <c r="T44" s="152"/>
      <c r="U44" s="153">
        <f t="shared" si="1"/>
        <v>2807.74</v>
      </c>
    </row>
    <row r="45" spans="1:21" s="12" customFormat="1" ht="15" thickTop="1">
      <c r="A45" s="44">
        <v>41</v>
      </c>
      <c r="B45" s="45" t="s">
        <v>105</v>
      </c>
      <c r="C45" s="452" t="s">
        <v>182</v>
      </c>
      <c r="D45" s="55" t="s">
        <v>16</v>
      </c>
      <c r="E45" s="34">
        <v>26948.59</v>
      </c>
      <c r="F45" s="137">
        <f>'[1]2012年2月'!H44</f>
        <v>11000</v>
      </c>
      <c r="G45" s="38">
        <v>3000</v>
      </c>
      <c r="H45" s="154">
        <f t="shared" si="0"/>
        <v>8000</v>
      </c>
      <c r="I45" s="38">
        <v>0</v>
      </c>
      <c r="J45" s="92"/>
      <c r="K45" s="155"/>
      <c r="L45" s="92"/>
      <c r="M45" s="155"/>
      <c r="N45" s="39"/>
      <c r="O45" s="40"/>
      <c r="P45" s="36"/>
      <c r="Q45" s="38"/>
      <c r="R45" s="36"/>
      <c r="S45" s="36"/>
      <c r="T45" s="155"/>
      <c r="U45" s="143">
        <f t="shared" si="1"/>
        <v>3000</v>
      </c>
    </row>
    <row r="46" spans="1:21" s="12" customFormat="1" ht="14.25">
      <c r="A46" s="44">
        <v>42</v>
      </c>
      <c r="B46" s="45" t="s">
        <v>97</v>
      </c>
      <c r="C46" s="452"/>
      <c r="D46" s="46" t="s">
        <v>201</v>
      </c>
      <c r="E46" s="47">
        <v>25057.43</v>
      </c>
      <c r="F46" s="147">
        <f>'[1]2012年2月'!H45</f>
        <v>-2517.57</v>
      </c>
      <c r="G46" s="11">
        <v>0</v>
      </c>
      <c r="H46" s="148">
        <f t="shared" si="0"/>
        <v>-2517.57</v>
      </c>
      <c r="I46" s="11">
        <v>2000</v>
      </c>
      <c r="J46" s="144"/>
      <c r="K46" s="145"/>
      <c r="L46" s="144"/>
      <c r="M46" s="145"/>
      <c r="N46" s="8"/>
      <c r="O46" s="9"/>
      <c r="P46" s="7"/>
      <c r="Q46" s="11"/>
      <c r="R46" s="7"/>
      <c r="S46" s="7"/>
      <c r="T46" s="145"/>
      <c r="U46" s="146">
        <f t="shared" si="1"/>
        <v>2000</v>
      </c>
    </row>
    <row r="47" spans="1:21" s="12" customFormat="1" ht="14.25">
      <c r="A47" s="44">
        <v>43</v>
      </c>
      <c r="B47" s="45" t="s">
        <v>93</v>
      </c>
      <c r="C47" s="452"/>
      <c r="D47" s="46" t="s">
        <v>6</v>
      </c>
      <c r="E47" s="47">
        <v>12842.13</v>
      </c>
      <c r="F47" s="147">
        <f>'[1]2012年2月'!H46</f>
        <v>-7.958078640513122E-13</v>
      </c>
      <c r="G47" s="11">
        <v>0</v>
      </c>
      <c r="H47" s="148">
        <f t="shared" si="0"/>
        <v>-7.958078640513122E-13</v>
      </c>
      <c r="I47" s="11">
        <v>1000</v>
      </c>
      <c r="J47" s="144">
        <v>1000</v>
      </c>
      <c r="K47" s="145">
        <v>1000</v>
      </c>
      <c r="L47" s="144"/>
      <c r="M47" s="145"/>
      <c r="N47" s="8"/>
      <c r="O47" s="9"/>
      <c r="P47" s="7">
        <v>220</v>
      </c>
      <c r="Q47" s="11"/>
      <c r="R47" s="7"/>
      <c r="S47" s="7"/>
      <c r="T47" s="145"/>
      <c r="U47" s="146">
        <f t="shared" si="1"/>
        <v>2220</v>
      </c>
    </row>
    <row r="48" spans="1:21" s="12" customFormat="1" ht="14.25">
      <c r="A48" s="44">
        <v>44</v>
      </c>
      <c r="B48" s="45" t="s">
        <v>96</v>
      </c>
      <c r="C48" s="452"/>
      <c r="D48" s="46" t="s">
        <v>8</v>
      </c>
      <c r="E48" s="47">
        <v>25857.89</v>
      </c>
      <c r="F48" s="147">
        <f>'[1]2012年2月'!H47</f>
        <v>-1606.21</v>
      </c>
      <c r="G48" s="11">
        <v>0</v>
      </c>
      <c r="H48" s="148">
        <f t="shared" si="0"/>
        <v>-1606.21</v>
      </c>
      <c r="I48" s="11">
        <v>2000</v>
      </c>
      <c r="J48" s="144">
        <v>1000</v>
      </c>
      <c r="K48" s="145">
        <v>1000</v>
      </c>
      <c r="L48" s="144"/>
      <c r="M48" s="145"/>
      <c r="N48" s="8"/>
      <c r="O48" s="9"/>
      <c r="P48" s="7"/>
      <c r="Q48" s="11"/>
      <c r="R48" s="7"/>
      <c r="S48" s="7"/>
      <c r="T48" s="145"/>
      <c r="U48" s="146">
        <f t="shared" si="1"/>
        <v>3000</v>
      </c>
    </row>
    <row r="49" spans="1:21" s="12" customFormat="1" ht="14.25">
      <c r="A49" s="44">
        <v>45</v>
      </c>
      <c r="B49" s="45" t="s">
        <v>98</v>
      </c>
      <c r="C49" s="452"/>
      <c r="D49" s="46" t="s">
        <v>9</v>
      </c>
      <c r="E49" s="47">
        <v>26051.85</v>
      </c>
      <c r="F49" s="35">
        <f>'[1]2012年2月'!H48</f>
        <v>2000</v>
      </c>
      <c r="G49" s="11">
        <v>2000</v>
      </c>
      <c r="H49" s="37">
        <f t="shared" si="0"/>
        <v>0</v>
      </c>
      <c r="I49" s="11">
        <v>1000</v>
      </c>
      <c r="J49" s="144"/>
      <c r="K49" s="145"/>
      <c r="L49" s="144"/>
      <c r="M49" s="145"/>
      <c r="N49" s="8"/>
      <c r="O49" s="9"/>
      <c r="P49" s="7">
        <v>220</v>
      </c>
      <c r="Q49" s="11"/>
      <c r="R49" s="7"/>
      <c r="S49" s="7"/>
      <c r="T49" s="145"/>
      <c r="U49" s="146">
        <f t="shared" si="1"/>
        <v>3220</v>
      </c>
    </row>
    <row r="50" spans="1:21" s="12" customFormat="1" ht="14.25">
      <c r="A50" s="44">
        <v>46</v>
      </c>
      <c r="B50" s="45" t="s">
        <v>112</v>
      </c>
      <c r="C50" s="452"/>
      <c r="D50" s="46" t="s">
        <v>23</v>
      </c>
      <c r="E50" s="47">
        <v>18349.28</v>
      </c>
      <c r="F50" s="147">
        <f>'[1]2012年2月'!H49</f>
        <v>-7122.92</v>
      </c>
      <c r="G50" s="11">
        <v>0</v>
      </c>
      <c r="H50" s="148">
        <f t="shared" si="0"/>
        <v>-7122.92</v>
      </c>
      <c r="I50" s="11">
        <v>0</v>
      </c>
      <c r="J50" s="144"/>
      <c r="K50" s="145"/>
      <c r="L50" s="144"/>
      <c r="M50" s="145"/>
      <c r="N50" s="8"/>
      <c r="O50" s="9"/>
      <c r="P50" s="7"/>
      <c r="Q50" s="11"/>
      <c r="R50" s="7"/>
      <c r="S50" s="7"/>
      <c r="T50" s="145"/>
      <c r="U50" s="146">
        <f t="shared" si="1"/>
        <v>0</v>
      </c>
    </row>
    <row r="51" spans="1:21" s="12" customFormat="1" ht="14.25">
      <c r="A51" s="44">
        <v>47</v>
      </c>
      <c r="B51" s="45" t="s">
        <v>114</v>
      </c>
      <c r="C51" s="452"/>
      <c r="D51" s="46" t="s">
        <v>25</v>
      </c>
      <c r="E51" s="47">
        <v>25989.97</v>
      </c>
      <c r="F51" s="35">
        <f>'[1]2012年2月'!H50</f>
        <v>0</v>
      </c>
      <c r="G51" s="11">
        <v>0</v>
      </c>
      <c r="H51" s="37">
        <f t="shared" si="0"/>
        <v>0</v>
      </c>
      <c r="I51" s="11">
        <v>2000</v>
      </c>
      <c r="J51" s="144"/>
      <c r="K51" s="145"/>
      <c r="L51" s="144"/>
      <c r="M51" s="145"/>
      <c r="N51" s="8"/>
      <c r="O51" s="9"/>
      <c r="P51" s="7"/>
      <c r="Q51" s="11"/>
      <c r="R51" s="7"/>
      <c r="S51" s="7"/>
      <c r="T51" s="145"/>
      <c r="U51" s="146">
        <f t="shared" si="1"/>
        <v>2000</v>
      </c>
    </row>
    <row r="52" spans="1:21" s="12" customFormat="1" ht="14.25">
      <c r="A52" s="44">
        <v>48</v>
      </c>
      <c r="B52" s="45" t="s">
        <v>153</v>
      </c>
      <c r="C52" s="452"/>
      <c r="D52" s="46" t="s">
        <v>56</v>
      </c>
      <c r="E52" s="47">
        <v>20088.87</v>
      </c>
      <c r="F52" s="147">
        <f>'[1]2012年2月'!H51</f>
        <v>-6686.63</v>
      </c>
      <c r="G52" s="11">
        <v>0</v>
      </c>
      <c r="H52" s="148">
        <f t="shared" si="0"/>
        <v>-6686.63</v>
      </c>
      <c r="I52" s="11">
        <v>2000</v>
      </c>
      <c r="J52" s="144"/>
      <c r="K52" s="145"/>
      <c r="L52" s="144"/>
      <c r="M52" s="145"/>
      <c r="N52" s="8"/>
      <c r="O52" s="9"/>
      <c r="P52" s="7"/>
      <c r="Q52" s="11"/>
      <c r="R52" s="7"/>
      <c r="S52" s="7"/>
      <c r="T52" s="145"/>
      <c r="U52" s="146">
        <f t="shared" si="1"/>
        <v>2000</v>
      </c>
    </row>
    <row r="53" spans="1:21" s="12" customFormat="1" ht="14.25">
      <c r="A53" s="44">
        <v>49</v>
      </c>
      <c r="B53" s="45" t="s">
        <v>158</v>
      </c>
      <c r="C53" s="452"/>
      <c r="D53" s="46" t="s">
        <v>61</v>
      </c>
      <c r="E53" s="47">
        <v>22951.86</v>
      </c>
      <c r="F53" s="35">
        <f>'[1]2012年2月'!H52</f>
        <v>0</v>
      </c>
      <c r="G53" s="11">
        <v>0</v>
      </c>
      <c r="H53" s="37">
        <f t="shared" si="0"/>
        <v>0</v>
      </c>
      <c r="I53" s="11">
        <v>2000</v>
      </c>
      <c r="J53" s="144">
        <v>1000</v>
      </c>
      <c r="K53" s="145">
        <v>1000</v>
      </c>
      <c r="L53" s="144"/>
      <c r="M53" s="145"/>
      <c r="N53" s="8"/>
      <c r="O53" s="9"/>
      <c r="P53" s="7"/>
      <c r="Q53" s="11"/>
      <c r="R53" s="7"/>
      <c r="S53" s="7"/>
      <c r="T53" s="145"/>
      <c r="U53" s="146">
        <f t="shared" si="1"/>
        <v>3000</v>
      </c>
    </row>
    <row r="54" spans="1:21" s="12" customFormat="1" ht="14.25">
      <c r="A54" s="44">
        <v>50</v>
      </c>
      <c r="B54" s="45" t="s">
        <v>172</v>
      </c>
      <c r="C54" s="452"/>
      <c r="D54" s="46" t="s">
        <v>74</v>
      </c>
      <c r="E54" s="47">
        <v>19870.3</v>
      </c>
      <c r="F54" s="35">
        <f>'[1]2012年2月'!H53</f>
        <v>-9.094947017729282E-13</v>
      </c>
      <c r="G54" s="11">
        <v>0</v>
      </c>
      <c r="H54" s="148">
        <f t="shared" si="0"/>
        <v>-9.094947017729282E-13</v>
      </c>
      <c r="I54" s="11">
        <v>2000</v>
      </c>
      <c r="J54" s="144"/>
      <c r="K54" s="145"/>
      <c r="L54" s="144"/>
      <c r="M54" s="145"/>
      <c r="N54" s="8"/>
      <c r="O54" s="9"/>
      <c r="P54" s="7"/>
      <c r="Q54" s="11"/>
      <c r="R54" s="7"/>
      <c r="S54" s="7"/>
      <c r="T54" s="145"/>
      <c r="U54" s="146">
        <f t="shared" si="1"/>
        <v>2000</v>
      </c>
    </row>
    <row r="55" spans="1:21" s="12" customFormat="1" ht="15" thickBot="1">
      <c r="A55" s="44">
        <v>51</v>
      </c>
      <c r="B55" s="45" t="s">
        <v>173</v>
      </c>
      <c r="C55" s="455"/>
      <c r="D55" s="80" t="s">
        <v>75</v>
      </c>
      <c r="E55" s="65">
        <v>0</v>
      </c>
      <c r="F55" s="149">
        <f>'[1]2012年2月'!H54</f>
        <v>0</v>
      </c>
      <c r="G55" s="69">
        <v>0</v>
      </c>
      <c r="H55" s="150">
        <f t="shared" si="0"/>
        <v>0</v>
      </c>
      <c r="I55" s="69">
        <v>2000</v>
      </c>
      <c r="J55" s="151"/>
      <c r="K55" s="152"/>
      <c r="L55" s="160"/>
      <c r="M55" s="161"/>
      <c r="N55" s="162"/>
      <c r="O55" s="163"/>
      <c r="P55" s="15"/>
      <c r="Q55" s="16"/>
      <c r="R55" s="67"/>
      <c r="S55" s="67"/>
      <c r="T55" s="152"/>
      <c r="U55" s="153">
        <f t="shared" si="1"/>
        <v>2000</v>
      </c>
    </row>
    <row r="56" spans="1:21" s="12" customFormat="1" ht="15" thickTop="1">
      <c r="A56" s="44">
        <v>52</v>
      </c>
      <c r="B56" s="45" t="s">
        <v>106</v>
      </c>
      <c r="C56" s="452" t="s">
        <v>202</v>
      </c>
      <c r="D56" s="55" t="s">
        <v>17</v>
      </c>
      <c r="E56" s="34">
        <v>28779.81</v>
      </c>
      <c r="F56" s="137">
        <f>'[1]2012年2月'!H55</f>
        <v>0</v>
      </c>
      <c r="G56" s="38">
        <v>0</v>
      </c>
      <c r="H56" s="154">
        <f t="shared" si="0"/>
        <v>0</v>
      </c>
      <c r="I56" s="38">
        <v>3000</v>
      </c>
      <c r="J56" s="92"/>
      <c r="K56" s="155"/>
      <c r="L56" s="139"/>
      <c r="M56" s="140"/>
      <c r="N56" s="141"/>
      <c r="O56" s="164"/>
      <c r="P56" s="142"/>
      <c r="Q56" s="138"/>
      <c r="R56" s="36"/>
      <c r="S56" s="36"/>
      <c r="T56" s="155"/>
      <c r="U56" s="143">
        <f t="shared" si="1"/>
        <v>3000</v>
      </c>
    </row>
    <row r="57" spans="1:21" s="12" customFormat="1" ht="14.25">
      <c r="A57" s="44">
        <v>53</v>
      </c>
      <c r="B57" s="45" t="s">
        <v>131</v>
      </c>
      <c r="C57" s="452"/>
      <c r="D57" s="46" t="s">
        <v>39</v>
      </c>
      <c r="E57" s="47">
        <v>26457.66</v>
      </c>
      <c r="F57" s="35">
        <f>'[1]2012年2月'!H56</f>
        <v>3000</v>
      </c>
      <c r="G57" s="11">
        <v>3000</v>
      </c>
      <c r="H57" s="37">
        <f t="shared" si="0"/>
        <v>0</v>
      </c>
      <c r="I57" s="11">
        <v>0</v>
      </c>
      <c r="J57" s="144"/>
      <c r="K57" s="145"/>
      <c r="L57" s="144"/>
      <c r="M57" s="145"/>
      <c r="N57" s="8"/>
      <c r="O57" s="9"/>
      <c r="P57" s="7"/>
      <c r="Q57" s="11"/>
      <c r="R57" s="7"/>
      <c r="S57" s="7"/>
      <c r="T57" s="145"/>
      <c r="U57" s="146">
        <f t="shared" si="1"/>
        <v>3000</v>
      </c>
    </row>
    <row r="58" spans="1:21" s="12" customFormat="1" ht="14.25">
      <c r="A58" s="44">
        <v>54</v>
      </c>
      <c r="B58" s="45" t="s">
        <v>94</v>
      </c>
      <c r="C58" s="452"/>
      <c r="D58" s="46" t="s">
        <v>203</v>
      </c>
      <c r="E58" s="47">
        <v>2826.31</v>
      </c>
      <c r="F58" s="35">
        <f>'[1]2012年2月'!H57</f>
        <v>0</v>
      </c>
      <c r="G58" s="11">
        <v>0</v>
      </c>
      <c r="H58" s="37">
        <f t="shared" si="0"/>
        <v>0</v>
      </c>
      <c r="I58" s="11">
        <v>3000</v>
      </c>
      <c r="J58" s="144"/>
      <c r="K58" s="145"/>
      <c r="L58" s="144"/>
      <c r="M58" s="145"/>
      <c r="N58" s="8"/>
      <c r="O58" s="9"/>
      <c r="P58" s="7">
        <v>220</v>
      </c>
      <c r="Q58" s="11"/>
      <c r="R58" s="7"/>
      <c r="S58" s="7"/>
      <c r="T58" s="145">
        <v>460</v>
      </c>
      <c r="U58" s="146">
        <f t="shared" si="1"/>
        <v>3680</v>
      </c>
    </row>
    <row r="59" spans="1:21" s="12" customFormat="1" ht="14.25">
      <c r="A59" s="44">
        <v>55</v>
      </c>
      <c r="B59" s="45" t="s">
        <v>116</v>
      </c>
      <c r="C59" s="452"/>
      <c r="D59" s="46" t="s">
        <v>27</v>
      </c>
      <c r="E59" s="47">
        <v>23670.35</v>
      </c>
      <c r="F59" s="35">
        <f>'[1]2012年2月'!H58</f>
        <v>-1.3642420526593924E-12</v>
      </c>
      <c r="G59" s="11">
        <v>0</v>
      </c>
      <c r="H59" s="148">
        <f t="shared" si="0"/>
        <v>-1.3642420526593924E-12</v>
      </c>
      <c r="I59" s="11">
        <v>2000</v>
      </c>
      <c r="J59" s="144"/>
      <c r="K59" s="145"/>
      <c r="L59" s="144"/>
      <c r="M59" s="145"/>
      <c r="N59" s="8"/>
      <c r="O59" s="9"/>
      <c r="P59" s="7"/>
      <c r="Q59" s="11"/>
      <c r="R59" s="7"/>
      <c r="S59" s="7"/>
      <c r="T59" s="145"/>
      <c r="U59" s="146">
        <f t="shared" si="1"/>
        <v>2000</v>
      </c>
    </row>
    <row r="60" spans="1:21" s="12" customFormat="1" ht="14.25">
      <c r="A60" s="44">
        <v>56</v>
      </c>
      <c r="B60" s="45" t="s">
        <v>138</v>
      </c>
      <c r="C60" s="452"/>
      <c r="D60" s="62" t="s">
        <v>45</v>
      </c>
      <c r="E60" s="47">
        <v>27723.88</v>
      </c>
      <c r="F60" s="35">
        <f>'[1]2012年2月'!H59</f>
        <v>15000</v>
      </c>
      <c r="G60" s="11">
        <v>3000</v>
      </c>
      <c r="H60" s="37">
        <f t="shared" si="0"/>
        <v>12000</v>
      </c>
      <c r="I60" s="11">
        <v>0</v>
      </c>
      <c r="J60" s="144"/>
      <c r="K60" s="145"/>
      <c r="L60" s="144"/>
      <c r="M60" s="145"/>
      <c r="N60" s="8"/>
      <c r="O60" s="9"/>
      <c r="P60" s="7"/>
      <c r="Q60" s="11"/>
      <c r="R60" s="7"/>
      <c r="S60" s="7"/>
      <c r="T60" s="145"/>
      <c r="U60" s="146">
        <f t="shared" si="1"/>
        <v>3000</v>
      </c>
    </row>
    <row r="61" spans="1:21" s="12" customFormat="1" ht="14.25">
      <c r="A61" s="44">
        <v>57</v>
      </c>
      <c r="B61" s="45" t="s">
        <v>150</v>
      </c>
      <c r="C61" s="452"/>
      <c r="D61" s="46" t="s">
        <v>54</v>
      </c>
      <c r="E61" s="47">
        <v>21013.79</v>
      </c>
      <c r="F61" s="147">
        <f>'[1]2012年2月'!H60</f>
        <v>-8458.41</v>
      </c>
      <c r="G61" s="11">
        <v>0</v>
      </c>
      <c r="H61" s="148">
        <f t="shared" si="0"/>
        <v>-8458.41</v>
      </c>
      <c r="I61" s="11">
        <v>1000</v>
      </c>
      <c r="J61" s="144"/>
      <c r="K61" s="145"/>
      <c r="L61" s="144"/>
      <c r="M61" s="145"/>
      <c r="N61" s="8"/>
      <c r="O61" s="9"/>
      <c r="P61" s="7"/>
      <c r="Q61" s="11"/>
      <c r="R61" s="7"/>
      <c r="S61" s="7"/>
      <c r="T61" s="145"/>
      <c r="U61" s="146">
        <f t="shared" si="1"/>
        <v>1000</v>
      </c>
    </row>
    <row r="62" spans="1:21" s="12" customFormat="1" ht="14.25">
      <c r="A62" s="44">
        <v>58</v>
      </c>
      <c r="B62" s="45" t="s">
        <v>159</v>
      </c>
      <c r="C62" s="452"/>
      <c r="D62" s="46" t="s">
        <v>62</v>
      </c>
      <c r="E62" s="47">
        <v>40476.22</v>
      </c>
      <c r="F62" s="35">
        <f>'[1]2012年2月'!H61</f>
        <v>8000</v>
      </c>
      <c r="G62" s="11">
        <v>3000</v>
      </c>
      <c r="H62" s="37">
        <f t="shared" si="0"/>
        <v>5000</v>
      </c>
      <c r="I62" s="11">
        <v>0</v>
      </c>
      <c r="J62" s="144">
        <v>1000</v>
      </c>
      <c r="K62" s="145">
        <v>1000</v>
      </c>
      <c r="L62" s="144"/>
      <c r="M62" s="145"/>
      <c r="N62" s="8"/>
      <c r="O62" s="9"/>
      <c r="P62" s="7"/>
      <c r="Q62" s="11"/>
      <c r="R62" s="7"/>
      <c r="S62" s="7"/>
      <c r="T62" s="145"/>
      <c r="U62" s="146">
        <f t="shared" si="1"/>
        <v>4000</v>
      </c>
    </row>
    <row r="63" spans="1:21" s="12" customFormat="1" ht="14.25">
      <c r="A63" s="44">
        <v>59</v>
      </c>
      <c r="B63" s="45" t="s">
        <v>163</v>
      </c>
      <c r="C63" s="452"/>
      <c r="D63" s="46" t="s">
        <v>65</v>
      </c>
      <c r="E63" s="47">
        <v>34069.69</v>
      </c>
      <c r="F63" s="35">
        <f>'[1]2012年2月'!H62</f>
        <v>8000</v>
      </c>
      <c r="G63" s="11">
        <v>4000</v>
      </c>
      <c r="H63" s="37">
        <f t="shared" si="0"/>
        <v>4000</v>
      </c>
      <c r="I63" s="11">
        <v>0</v>
      </c>
      <c r="J63" s="144"/>
      <c r="K63" s="145"/>
      <c r="L63" s="144"/>
      <c r="M63" s="145"/>
      <c r="N63" s="8"/>
      <c r="O63" s="9"/>
      <c r="P63" s="7"/>
      <c r="Q63" s="11"/>
      <c r="R63" s="7"/>
      <c r="S63" s="7"/>
      <c r="T63" s="145"/>
      <c r="U63" s="146">
        <f t="shared" si="1"/>
        <v>4000</v>
      </c>
    </row>
    <row r="64" spans="1:21" s="12" customFormat="1" ht="14.25">
      <c r="A64" s="44">
        <v>60</v>
      </c>
      <c r="B64" s="45" t="s">
        <v>166</v>
      </c>
      <c r="C64" s="452"/>
      <c r="D64" s="46" t="s">
        <v>68</v>
      </c>
      <c r="E64" s="47">
        <v>3063.19</v>
      </c>
      <c r="F64" s="147">
        <f>'[1]2012年2月'!H63</f>
        <v>-27068.21</v>
      </c>
      <c r="G64" s="11">
        <v>0</v>
      </c>
      <c r="H64" s="148">
        <f t="shared" si="0"/>
        <v>-27068.21</v>
      </c>
      <c r="I64" s="11">
        <v>0</v>
      </c>
      <c r="J64" s="144"/>
      <c r="K64" s="145"/>
      <c r="L64" s="144"/>
      <c r="M64" s="145"/>
      <c r="N64" s="8"/>
      <c r="O64" s="9"/>
      <c r="P64" s="7"/>
      <c r="Q64" s="11"/>
      <c r="R64" s="7"/>
      <c r="S64" s="7"/>
      <c r="T64" s="145">
        <v>200</v>
      </c>
      <c r="U64" s="146">
        <f t="shared" si="1"/>
        <v>200</v>
      </c>
    </row>
    <row r="65" spans="1:21" s="12" customFormat="1" ht="14.25">
      <c r="A65" s="44">
        <v>61</v>
      </c>
      <c r="B65" s="45" t="s">
        <v>169</v>
      </c>
      <c r="C65" s="452"/>
      <c r="D65" s="46" t="s">
        <v>71</v>
      </c>
      <c r="E65" s="47">
        <v>18422.26</v>
      </c>
      <c r="F65" s="147">
        <f>'[1]2012年2月'!H64</f>
        <v>-10141.84</v>
      </c>
      <c r="G65" s="11">
        <v>0</v>
      </c>
      <c r="H65" s="148">
        <f t="shared" si="0"/>
        <v>-10141.84</v>
      </c>
      <c r="I65" s="11">
        <v>1000</v>
      </c>
      <c r="J65" s="144"/>
      <c r="K65" s="145"/>
      <c r="L65" s="144"/>
      <c r="M65" s="145"/>
      <c r="N65" s="8"/>
      <c r="O65" s="9"/>
      <c r="P65" s="7"/>
      <c r="Q65" s="11"/>
      <c r="R65" s="7"/>
      <c r="S65" s="7"/>
      <c r="T65" s="145"/>
      <c r="U65" s="146">
        <f t="shared" si="1"/>
        <v>1000</v>
      </c>
    </row>
    <row r="66" spans="1:21" s="12" customFormat="1" ht="15" thickBot="1">
      <c r="A66" s="44">
        <v>62</v>
      </c>
      <c r="B66" s="45" t="s">
        <v>175</v>
      </c>
      <c r="C66" s="455"/>
      <c r="D66" s="64" t="s">
        <v>77</v>
      </c>
      <c r="E66" s="65">
        <v>27367.03</v>
      </c>
      <c r="F66" s="149">
        <f>'[1]2012年2月'!H65</f>
        <v>5000</v>
      </c>
      <c r="G66" s="69">
        <v>1000</v>
      </c>
      <c r="H66" s="150">
        <f t="shared" si="0"/>
        <v>4000</v>
      </c>
      <c r="I66" s="69">
        <v>0</v>
      </c>
      <c r="J66" s="151">
        <v>10000</v>
      </c>
      <c r="K66" s="152">
        <v>4000</v>
      </c>
      <c r="L66" s="151"/>
      <c r="M66" s="152"/>
      <c r="N66" s="70"/>
      <c r="O66" s="71"/>
      <c r="P66" s="67"/>
      <c r="Q66" s="69"/>
      <c r="R66" s="67"/>
      <c r="S66" s="67"/>
      <c r="T66" s="152"/>
      <c r="U66" s="153">
        <f t="shared" si="1"/>
        <v>5000</v>
      </c>
    </row>
    <row r="67" spans="1:21" s="12" customFormat="1" ht="15" thickTop="1">
      <c r="A67" s="44">
        <v>63</v>
      </c>
      <c r="B67" s="45" t="s">
        <v>87</v>
      </c>
      <c r="C67" s="452" t="s">
        <v>204</v>
      </c>
      <c r="D67" s="55" t="s">
        <v>2</v>
      </c>
      <c r="E67" s="34">
        <v>32295.8</v>
      </c>
      <c r="F67" s="137">
        <f>'[1]2012年2月'!H66</f>
        <v>0</v>
      </c>
      <c r="G67" s="38">
        <v>0</v>
      </c>
      <c r="H67" s="154">
        <f t="shared" si="0"/>
        <v>0</v>
      </c>
      <c r="I67" s="38">
        <v>3000</v>
      </c>
      <c r="J67" s="92"/>
      <c r="K67" s="155"/>
      <c r="L67" s="92"/>
      <c r="M67" s="155"/>
      <c r="N67" s="141"/>
      <c r="O67" s="164"/>
      <c r="P67" s="142"/>
      <c r="Q67" s="138"/>
      <c r="R67" s="36"/>
      <c r="S67" s="36"/>
      <c r="T67" s="155"/>
      <c r="U67" s="143">
        <f t="shared" si="1"/>
        <v>3000</v>
      </c>
    </row>
    <row r="68" spans="1:21" s="12" customFormat="1" ht="14.25">
      <c r="A68" s="44">
        <v>64</v>
      </c>
      <c r="B68" s="45" t="s">
        <v>140</v>
      </c>
      <c r="C68" s="452"/>
      <c r="D68" s="46" t="s">
        <v>47</v>
      </c>
      <c r="E68" s="47">
        <v>29545.39</v>
      </c>
      <c r="F68" s="35">
        <f>'[1]2012年2月'!H67</f>
        <v>5000</v>
      </c>
      <c r="G68" s="11">
        <v>3000</v>
      </c>
      <c r="H68" s="37">
        <f t="shared" si="0"/>
        <v>2000</v>
      </c>
      <c r="I68" s="11">
        <v>0</v>
      </c>
      <c r="J68" s="144">
        <v>300</v>
      </c>
      <c r="K68" s="145">
        <v>300</v>
      </c>
      <c r="L68" s="144"/>
      <c r="M68" s="145"/>
      <c r="N68" s="8"/>
      <c r="O68" s="9"/>
      <c r="P68" s="7"/>
      <c r="Q68" s="11"/>
      <c r="R68" s="7"/>
      <c r="S68" s="7"/>
      <c r="T68" s="145"/>
      <c r="U68" s="146">
        <f t="shared" si="1"/>
        <v>3300</v>
      </c>
    </row>
    <row r="69" spans="1:21" s="12" customFormat="1" ht="14.25">
      <c r="A69" s="44">
        <v>65</v>
      </c>
      <c r="B69" s="45" t="s">
        <v>86</v>
      </c>
      <c r="C69" s="452"/>
      <c r="D69" s="46" t="s">
        <v>1</v>
      </c>
      <c r="E69" s="47">
        <v>18640.54</v>
      </c>
      <c r="F69" s="35">
        <f>'[1]2012年2月'!H68</f>
        <v>0</v>
      </c>
      <c r="G69" s="11">
        <v>0</v>
      </c>
      <c r="H69" s="37">
        <f t="shared" si="0"/>
        <v>0</v>
      </c>
      <c r="I69" s="11">
        <v>2000</v>
      </c>
      <c r="J69" s="144"/>
      <c r="K69" s="145"/>
      <c r="L69" s="144"/>
      <c r="M69" s="145"/>
      <c r="N69" s="8"/>
      <c r="O69" s="9"/>
      <c r="P69" s="7"/>
      <c r="Q69" s="11"/>
      <c r="R69" s="7"/>
      <c r="S69" s="7"/>
      <c r="T69" s="145"/>
      <c r="U69" s="146">
        <f t="shared" si="1"/>
        <v>2000</v>
      </c>
    </row>
    <row r="70" spans="1:21" s="12" customFormat="1" ht="14.25">
      <c r="A70" s="44">
        <v>66</v>
      </c>
      <c r="B70" s="45" t="s">
        <v>88</v>
      </c>
      <c r="C70" s="452"/>
      <c r="D70" s="46" t="s">
        <v>205</v>
      </c>
      <c r="E70" s="47">
        <v>36198.35</v>
      </c>
      <c r="F70" s="147">
        <f>'[1]2012年2月'!H69</f>
        <v>-32446.35</v>
      </c>
      <c r="G70" s="11">
        <v>0</v>
      </c>
      <c r="H70" s="148">
        <f t="shared" si="0"/>
        <v>-32446.35</v>
      </c>
      <c r="I70" s="11">
        <v>0</v>
      </c>
      <c r="J70" s="144"/>
      <c r="K70" s="145"/>
      <c r="L70" s="144"/>
      <c r="M70" s="145"/>
      <c r="N70" s="8"/>
      <c r="O70" s="9"/>
      <c r="P70" s="7"/>
      <c r="Q70" s="11"/>
      <c r="R70" s="7"/>
      <c r="S70" s="7"/>
      <c r="T70" s="145"/>
      <c r="U70" s="146">
        <f t="shared" si="1"/>
        <v>0</v>
      </c>
    </row>
    <row r="71" spans="1:21" s="12" customFormat="1" ht="14.25">
      <c r="A71" s="44">
        <v>67</v>
      </c>
      <c r="B71" s="45" t="s">
        <v>89</v>
      </c>
      <c r="C71" s="452"/>
      <c r="D71" s="46" t="s">
        <v>3</v>
      </c>
      <c r="E71" s="47">
        <v>26869.2</v>
      </c>
      <c r="F71" s="35">
        <f>'[1]2012年2月'!H70</f>
        <v>1.1368683772161603E-12</v>
      </c>
      <c r="G71" s="11">
        <v>0</v>
      </c>
      <c r="H71" s="37">
        <f aca="true" t="shared" si="2" ref="H71:H100">F71-G71</f>
        <v>1.1368683772161603E-12</v>
      </c>
      <c r="I71" s="11">
        <v>2000</v>
      </c>
      <c r="J71" s="144"/>
      <c r="K71" s="145"/>
      <c r="L71" s="144"/>
      <c r="M71" s="145"/>
      <c r="N71" s="8"/>
      <c r="O71" s="9"/>
      <c r="P71" s="7"/>
      <c r="Q71" s="11"/>
      <c r="R71" s="7"/>
      <c r="S71" s="7"/>
      <c r="T71" s="145"/>
      <c r="U71" s="146">
        <f aca="true" t="shared" si="3" ref="U71:U100">G71+I71+K71+M71+N71+O71+P71+Q71+S71+T71</f>
        <v>2000</v>
      </c>
    </row>
    <row r="72" spans="1:21" s="12" customFormat="1" ht="14.25">
      <c r="A72" s="44">
        <v>68</v>
      </c>
      <c r="B72" s="45" t="s">
        <v>122</v>
      </c>
      <c r="C72" s="452"/>
      <c r="D72" s="46" t="s">
        <v>33</v>
      </c>
      <c r="E72" s="47">
        <v>28293.02</v>
      </c>
      <c r="F72" s="35">
        <f>'[1]2012年2月'!H71</f>
        <v>5000</v>
      </c>
      <c r="G72" s="11">
        <v>3000</v>
      </c>
      <c r="H72" s="37">
        <f t="shared" si="2"/>
        <v>2000</v>
      </c>
      <c r="I72" s="11">
        <v>0</v>
      </c>
      <c r="J72" s="144"/>
      <c r="K72" s="145"/>
      <c r="L72" s="144"/>
      <c r="M72" s="145"/>
      <c r="N72" s="8"/>
      <c r="O72" s="9"/>
      <c r="P72" s="7"/>
      <c r="Q72" s="11"/>
      <c r="R72" s="7"/>
      <c r="S72" s="7"/>
      <c r="T72" s="145">
        <v>460</v>
      </c>
      <c r="U72" s="146">
        <f t="shared" si="3"/>
        <v>3460</v>
      </c>
    </row>
    <row r="73" spans="1:21" s="12" customFormat="1" ht="14.25">
      <c r="A73" s="44">
        <v>69</v>
      </c>
      <c r="B73" s="45" t="s">
        <v>123</v>
      </c>
      <c r="C73" s="452"/>
      <c r="D73" s="46" t="s">
        <v>34</v>
      </c>
      <c r="E73" s="47">
        <v>34357.73</v>
      </c>
      <c r="F73" s="35">
        <f>'[1]2012年2月'!H72</f>
        <v>7000</v>
      </c>
      <c r="G73" s="11">
        <v>3000</v>
      </c>
      <c r="H73" s="37">
        <f t="shared" si="2"/>
        <v>4000</v>
      </c>
      <c r="I73" s="11">
        <v>0</v>
      </c>
      <c r="J73" s="144"/>
      <c r="K73" s="145"/>
      <c r="L73" s="144"/>
      <c r="M73" s="145"/>
      <c r="N73" s="8"/>
      <c r="O73" s="9"/>
      <c r="P73" s="7"/>
      <c r="Q73" s="11"/>
      <c r="R73" s="7"/>
      <c r="S73" s="7"/>
      <c r="T73" s="145"/>
      <c r="U73" s="146">
        <f t="shared" si="3"/>
        <v>3000</v>
      </c>
    </row>
    <row r="74" spans="1:21" s="12" customFormat="1" ht="14.25">
      <c r="A74" s="44">
        <v>70</v>
      </c>
      <c r="B74" s="45" t="s">
        <v>124</v>
      </c>
      <c r="C74" s="452"/>
      <c r="D74" s="46" t="s">
        <v>35</v>
      </c>
      <c r="E74" s="47">
        <v>30846.48</v>
      </c>
      <c r="F74" s="35">
        <f>'[1]2012年2月'!H73</f>
        <v>11000</v>
      </c>
      <c r="G74" s="11">
        <v>3000</v>
      </c>
      <c r="H74" s="37">
        <f t="shared" si="2"/>
        <v>8000</v>
      </c>
      <c r="I74" s="11">
        <v>0</v>
      </c>
      <c r="J74" s="144"/>
      <c r="K74" s="145"/>
      <c r="L74" s="144"/>
      <c r="M74" s="145"/>
      <c r="N74" s="8"/>
      <c r="O74" s="9"/>
      <c r="P74" s="7"/>
      <c r="Q74" s="11"/>
      <c r="R74" s="7"/>
      <c r="S74" s="7"/>
      <c r="T74" s="145"/>
      <c r="U74" s="146">
        <f t="shared" si="3"/>
        <v>3000</v>
      </c>
    </row>
    <row r="75" spans="1:21" s="12" customFormat="1" ht="14.25">
      <c r="A75" s="44">
        <v>71</v>
      </c>
      <c r="B75" s="45" t="s">
        <v>130</v>
      </c>
      <c r="C75" s="452"/>
      <c r="D75" s="46" t="s">
        <v>206</v>
      </c>
      <c r="E75" s="47">
        <v>23403.97</v>
      </c>
      <c r="F75" s="35">
        <f>'[1]2012年2月'!H74</f>
        <v>0</v>
      </c>
      <c r="G75" s="11">
        <v>0</v>
      </c>
      <c r="H75" s="37">
        <f t="shared" si="2"/>
        <v>0</v>
      </c>
      <c r="I75" s="11">
        <v>2000</v>
      </c>
      <c r="J75" s="144"/>
      <c r="K75" s="145"/>
      <c r="L75" s="144"/>
      <c r="M75" s="145"/>
      <c r="N75" s="8"/>
      <c r="O75" s="9"/>
      <c r="P75" s="7"/>
      <c r="Q75" s="11"/>
      <c r="R75" s="7"/>
      <c r="S75" s="7"/>
      <c r="T75" s="145"/>
      <c r="U75" s="146">
        <f t="shared" si="3"/>
        <v>2000</v>
      </c>
    </row>
    <row r="76" spans="1:21" s="12" customFormat="1" ht="14.25">
      <c r="A76" s="44">
        <v>72</v>
      </c>
      <c r="B76" s="45" t="s">
        <v>132</v>
      </c>
      <c r="C76" s="452"/>
      <c r="D76" s="46" t="s">
        <v>40</v>
      </c>
      <c r="E76" s="47">
        <v>35560.68</v>
      </c>
      <c r="F76" s="35">
        <f>'[1]2012年2月'!H75</f>
        <v>3000</v>
      </c>
      <c r="G76" s="11">
        <v>0</v>
      </c>
      <c r="H76" s="37">
        <f t="shared" si="2"/>
        <v>3000</v>
      </c>
      <c r="I76" s="11">
        <v>0</v>
      </c>
      <c r="J76" s="144"/>
      <c r="K76" s="145"/>
      <c r="L76" s="144"/>
      <c r="M76" s="145"/>
      <c r="N76" s="8"/>
      <c r="O76" s="9">
        <v>4700</v>
      </c>
      <c r="P76" s="7"/>
      <c r="Q76" s="11"/>
      <c r="R76" s="7"/>
      <c r="S76" s="7"/>
      <c r="T76" s="145"/>
      <c r="U76" s="146">
        <f t="shared" si="3"/>
        <v>4700</v>
      </c>
    </row>
    <row r="77" spans="1:21" s="12" customFormat="1" ht="14.25">
      <c r="A77" s="44">
        <v>73</v>
      </c>
      <c r="B77" s="45" t="s">
        <v>139</v>
      </c>
      <c r="C77" s="452"/>
      <c r="D77" s="46" t="s">
        <v>46</v>
      </c>
      <c r="E77" s="47">
        <v>23724.38</v>
      </c>
      <c r="F77" s="35">
        <f>'[1]2012年2月'!H76</f>
        <v>0</v>
      </c>
      <c r="G77" s="11">
        <v>0</v>
      </c>
      <c r="H77" s="37">
        <f t="shared" si="2"/>
        <v>0</v>
      </c>
      <c r="I77" s="11">
        <v>2000</v>
      </c>
      <c r="J77" s="144"/>
      <c r="K77" s="145"/>
      <c r="L77" s="144"/>
      <c r="M77" s="145"/>
      <c r="N77" s="8"/>
      <c r="O77" s="9"/>
      <c r="P77" s="7"/>
      <c r="Q77" s="11">
        <v>400</v>
      </c>
      <c r="R77" s="7"/>
      <c r="S77" s="7">
        <v>560</v>
      </c>
      <c r="T77" s="145">
        <v>200</v>
      </c>
      <c r="U77" s="146">
        <f t="shared" si="3"/>
        <v>3160</v>
      </c>
    </row>
    <row r="78" spans="1:21" s="12" customFormat="1" ht="14.25">
      <c r="A78" s="44">
        <v>74</v>
      </c>
      <c r="B78" s="45" t="s">
        <v>144</v>
      </c>
      <c r="C78" s="452"/>
      <c r="D78" s="46" t="s">
        <v>51</v>
      </c>
      <c r="E78" s="47">
        <v>20706.08</v>
      </c>
      <c r="F78" s="35">
        <f>'[1]2012年2月'!H77</f>
        <v>11000</v>
      </c>
      <c r="G78" s="11">
        <v>5000</v>
      </c>
      <c r="H78" s="37">
        <f t="shared" si="2"/>
        <v>6000</v>
      </c>
      <c r="I78" s="11">
        <v>0</v>
      </c>
      <c r="J78" s="144"/>
      <c r="K78" s="145"/>
      <c r="L78" s="144"/>
      <c r="M78" s="145"/>
      <c r="N78" s="8"/>
      <c r="O78" s="9"/>
      <c r="P78" s="7"/>
      <c r="Q78" s="11"/>
      <c r="R78" s="7"/>
      <c r="S78" s="7"/>
      <c r="T78" s="145"/>
      <c r="U78" s="146">
        <f t="shared" si="3"/>
        <v>5000</v>
      </c>
    </row>
    <row r="79" spans="1:21" s="12" customFormat="1" ht="14.25">
      <c r="A79" s="44">
        <v>75</v>
      </c>
      <c r="B79" s="45" t="s">
        <v>161</v>
      </c>
      <c r="C79" s="452"/>
      <c r="D79" s="46" t="s">
        <v>83</v>
      </c>
      <c r="E79" s="47">
        <v>22233.84</v>
      </c>
      <c r="F79" s="147">
        <f>'[1]2012年2月'!H78</f>
        <v>-16878.56</v>
      </c>
      <c r="G79" s="11">
        <v>0</v>
      </c>
      <c r="H79" s="148">
        <f t="shared" si="2"/>
        <v>-16878.56</v>
      </c>
      <c r="I79" s="11">
        <v>0</v>
      </c>
      <c r="J79" s="144"/>
      <c r="K79" s="145"/>
      <c r="L79" s="144"/>
      <c r="M79" s="145"/>
      <c r="N79" s="8"/>
      <c r="O79" s="9"/>
      <c r="P79" s="7"/>
      <c r="Q79" s="11"/>
      <c r="R79" s="7"/>
      <c r="S79" s="7"/>
      <c r="T79" s="145"/>
      <c r="U79" s="146">
        <f t="shared" si="3"/>
        <v>0</v>
      </c>
    </row>
    <row r="80" spans="1:21" s="12" customFormat="1" ht="14.25">
      <c r="A80" s="44">
        <v>76</v>
      </c>
      <c r="B80" s="45" t="s">
        <v>165</v>
      </c>
      <c r="C80" s="452"/>
      <c r="D80" s="46" t="s">
        <v>67</v>
      </c>
      <c r="E80" s="47">
        <v>24747.67</v>
      </c>
      <c r="F80" s="147">
        <f>'[1]2012年2月'!H79</f>
        <v>-8653.13</v>
      </c>
      <c r="G80" s="11">
        <v>0</v>
      </c>
      <c r="H80" s="148">
        <f t="shared" si="2"/>
        <v>-8653.13</v>
      </c>
      <c r="I80" s="11">
        <v>2000</v>
      </c>
      <c r="J80" s="144"/>
      <c r="K80" s="145"/>
      <c r="L80" s="144"/>
      <c r="M80" s="145"/>
      <c r="N80" s="8"/>
      <c r="O80" s="9"/>
      <c r="P80" s="7"/>
      <c r="Q80" s="11"/>
      <c r="R80" s="7"/>
      <c r="S80" s="7"/>
      <c r="T80" s="145"/>
      <c r="U80" s="146">
        <f t="shared" si="3"/>
        <v>2000</v>
      </c>
    </row>
    <row r="81" spans="1:21" s="12" customFormat="1" ht="15" thickBot="1">
      <c r="A81" s="44">
        <v>77</v>
      </c>
      <c r="B81" s="45" t="s">
        <v>168</v>
      </c>
      <c r="C81" s="452"/>
      <c r="D81" s="64" t="s">
        <v>70</v>
      </c>
      <c r="E81" s="65">
        <v>16759.86</v>
      </c>
      <c r="F81" s="158">
        <f>'[1]2012年2月'!H80</f>
        <v>-36841.73</v>
      </c>
      <c r="G81" s="69">
        <v>0</v>
      </c>
      <c r="H81" s="159">
        <f t="shared" si="2"/>
        <v>-36841.73</v>
      </c>
      <c r="I81" s="69">
        <v>0</v>
      </c>
      <c r="J81" s="151">
        <v>1000</v>
      </c>
      <c r="K81" s="152">
        <v>1000</v>
      </c>
      <c r="L81" s="151">
        <v>1000</v>
      </c>
      <c r="M81" s="152">
        <v>1000</v>
      </c>
      <c r="N81" s="70"/>
      <c r="O81" s="71"/>
      <c r="P81" s="67"/>
      <c r="Q81" s="69"/>
      <c r="R81" s="67"/>
      <c r="S81" s="67"/>
      <c r="T81" s="152"/>
      <c r="U81" s="153">
        <f t="shared" si="3"/>
        <v>2000</v>
      </c>
    </row>
    <row r="82" spans="1:21" s="12" customFormat="1" ht="15" thickTop="1">
      <c r="A82" s="44">
        <v>78</v>
      </c>
      <c r="B82" s="45" t="s">
        <v>113</v>
      </c>
      <c r="C82" s="451" t="s">
        <v>207</v>
      </c>
      <c r="D82" s="55" t="s">
        <v>24</v>
      </c>
      <c r="E82" s="34">
        <v>51806.79</v>
      </c>
      <c r="F82" s="137">
        <f>'[1]2012年2月'!H81</f>
        <v>33000</v>
      </c>
      <c r="G82" s="38">
        <v>4000</v>
      </c>
      <c r="H82" s="154">
        <f t="shared" si="2"/>
        <v>29000</v>
      </c>
      <c r="I82" s="38">
        <v>0</v>
      </c>
      <c r="J82" s="92"/>
      <c r="K82" s="155"/>
      <c r="L82" s="92"/>
      <c r="M82" s="155"/>
      <c r="N82" s="141"/>
      <c r="O82" s="164">
        <v>500</v>
      </c>
      <c r="P82" s="142"/>
      <c r="Q82" s="138"/>
      <c r="R82" s="36"/>
      <c r="S82" s="36"/>
      <c r="T82" s="155"/>
      <c r="U82" s="143">
        <f t="shared" si="3"/>
        <v>4500</v>
      </c>
    </row>
    <row r="83" spans="1:21" s="12" customFormat="1" ht="14.25">
      <c r="A83" s="44">
        <v>79</v>
      </c>
      <c r="B83" s="45" t="s">
        <v>164</v>
      </c>
      <c r="C83" s="452"/>
      <c r="D83" s="46" t="s">
        <v>66</v>
      </c>
      <c r="E83" s="47">
        <v>32104.66</v>
      </c>
      <c r="F83" s="35">
        <f>'[1]2012年2月'!H82</f>
        <v>8000</v>
      </c>
      <c r="G83" s="11">
        <v>2000</v>
      </c>
      <c r="H83" s="37">
        <f t="shared" si="2"/>
        <v>6000</v>
      </c>
      <c r="I83" s="11">
        <v>0</v>
      </c>
      <c r="J83" s="144">
        <v>1000</v>
      </c>
      <c r="K83" s="145">
        <v>1000</v>
      </c>
      <c r="L83" s="144"/>
      <c r="M83" s="145"/>
      <c r="N83" s="8"/>
      <c r="O83" s="9"/>
      <c r="P83" s="7"/>
      <c r="Q83" s="11"/>
      <c r="R83" s="7"/>
      <c r="S83" s="7"/>
      <c r="T83" s="145"/>
      <c r="U83" s="146">
        <f t="shared" si="3"/>
        <v>3000</v>
      </c>
    </row>
    <row r="84" spans="1:21" s="12" customFormat="1" ht="14.25">
      <c r="A84" s="44">
        <v>80</v>
      </c>
      <c r="B84" s="45" t="s">
        <v>174</v>
      </c>
      <c r="C84" s="452"/>
      <c r="D84" s="46" t="s">
        <v>76</v>
      </c>
      <c r="E84" s="47">
        <v>30543.71</v>
      </c>
      <c r="F84" s="35">
        <f>'[1]2012年2月'!H83</f>
        <v>0</v>
      </c>
      <c r="G84" s="11">
        <v>0</v>
      </c>
      <c r="H84" s="37">
        <f t="shared" si="2"/>
        <v>0</v>
      </c>
      <c r="I84" s="11">
        <v>3000</v>
      </c>
      <c r="J84" s="144"/>
      <c r="K84" s="145"/>
      <c r="L84" s="144">
        <v>1000</v>
      </c>
      <c r="M84" s="145">
        <v>1000</v>
      </c>
      <c r="N84" s="8"/>
      <c r="O84" s="9"/>
      <c r="P84" s="7"/>
      <c r="Q84" s="11"/>
      <c r="R84" s="7"/>
      <c r="S84" s="7"/>
      <c r="T84" s="145"/>
      <c r="U84" s="146">
        <f t="shared" si="3"/>
        <v>4000</v>
      </c>
    </row>
    <row r="85" spans="1:21" s="12" customFormat="1" ht="14.25">
      <c r="A85" s="44">
        <v>81</v>
      </c>
      <c r="B85" s="45" t="s">
        <v>156</v>
      </c>
      <c r="C85" s="452"/>
      <c r="D85" s="46" t="s">
        <v>59</v>
      </c>
      <c r="E85" s="47">
        <v>37069.67</v>
      </c>
      <c r="F85" s="147">
        <f>'[1]2012年2月'!H84</f>
        <v>-562.7300000000014</v>
      </c>
      <c r="G85" s="11">
        <v>0</v>
      </c>
      <c r="H85" s="148">
        <f t="shared" si="2"/>
        <v>-562.7300000000014</v>
      </c>
      <c r="I85" s="11">
        <v>3000</v>
      </c>
      <c r="J85" s="144"/>
      <c r="K85" s="145"/>
      <c r="L85" s="144"/>
      <c r="M85" s="145"/>
      <c r="N85" s="8"/>
      <c r="O85" s="9"/>
      <c r="P85" s="7"/>
      <c r="Q85" s="11"/>
      <c r="R85" s="7"/>
      <c r="S85" s="7"/>
      <c r="T85" s="145"/>
      <c r="U85" s="146">
        <f t="shared" si="3"/>
        <v>3000</v>
      </c>
    </row>
    <row r="86" spans="1:21" s="12" customFormat="1" ht="14.25">
      <c r="A86" s="44">
        <v>82</v>
      </c>
      <c r="B86" s="45" t="s">
        <v>85</v>
      </c>
      <c r="C86" s="452"/>
      <c r="D86" s="46" t="s">
        <v>208</v>
      </c>
      <c r="E86" s="47">
        <v>32327.21</v>
      </c>
      <c r="F86" s="147">
        <f>'[1]2012年2月'!H85</f>
        <v>-3076.59</v>
      </c>
      <c r="G86" s="11">
        <v>0</v>
      </c>
      <c r="H86" s="148">
        <f t="shared" si="2"/>
        <v>-3076.59</v>
      </c>
      <c r="I86" s="11">
        <v>3000</v>
      </c>
      <c r="J86" s="144"/>
      <c r="K86" s="145"/>
      <c r="L86" s="144"/>
      <c r="M86" s="145"/>
      <c r="N86" s="8"/>
      <c r="O86" s="9"/>
      <c r="P86" s="7"/>
      <c r="Q86" s="11"/>
      <c r="R86" s="7"/>
      <c r="S86" s="7"/>
      <c r="T86" s="145"/>
      <c r="U86" s="146">
        <f t="shared" si="3"/>
        <v>3000</v>
      </c>
    </row>
    <row r="87" spans="1:21" s="12" customFormat="1" ht="14.25">
      <c r="A87" s="44">
        <v>83</v>
      </c>
      <c r="B87" s="45" t="s">
        <v>99</v>
      </c>
      <c r="C87" s="452"/>
      <c r="D87" s="46" t="s">
        <v>10</v>
      </c>
      <c r="E87" s="47">
        <v>27365.18</v>
      </c>
      <c r="F87" s="35">
        <f>'[1]2012年2月'!H86</f>
        <v>0</v>
      </c>
      <c r="G87" s="11">
        <v>0</v>
      </c>
      <c r="H87" s="37">
        <f t="shared" si="2"/>
        <v>0</v>
      </c>
      <c r="I87" s="11">
        <v>2000</v>
      </c>
      <c r="J87" s="144"/>
      <c r="K87" s="145"/>
      <c r="L87" s="144"/>
      <c r="M87" s="145"/>
      <c r="N87" s="8"/>
      <c r="O87" s="9"/>
      <c r="P87" s="7"/>
      <c r="Q87" s="11"/>
      <c r="R87" s="7"/>
      <c r="S87" s="7"/>
      <c r="T87" s="145"/>
      <c r="U87" s="146">
        <f t="shared" si="3"/>
        <v>2000</v>
      </c>
    </row>
    <row r="88" spans="1:21" s="12" customFormat="1" ht="14.25">
      <c r="A88" s="44">
        <v>84</v>
      </c>
      <c r="B88" s="45" t="s">
        <v>111</v>
      </c>
      <c r="C88" s="452"/>
      <c r="D88" s="46" t="s">
        <v>22</v>
      </c>
      <c r="E88" s="47">
        <v>24122.42</v>
      </c>
      <c r="F88" s="35">
        <f>'[1]2012年2月'!H87</f>
        <v>5000</v>
      </c>
      <c r="G88" s="11">
        <v>3000</v>
      </c>
      <c r="H88" s="37">
        <f t="shared" si="2"/>
        <v>2000</v>
      </c>
      <c r="I88" s="11">
        <v>0</v>
      </c>
      <c r="J88" s="144"/>
      <c r="K88" s="145"/>
      <c r="L88" s="144"/>
      <c r="M88" s="145"/>
      <c r="N88" s="8"/>
      <c r="O88" s="9"/>
      <c r="P88" s="7"/>
      <c r="Q88" s="11"/>
      <c r="R88" s="7"/>
      <c r="S88" s="7"/>
      <c r="T88" s="145"/>
      <c r="U88" s="146">
        <f t="shared" si="3"/>
        <v>3000</v>
      </c>
    </row>
    <row r="89" spans="1:21" s="12" customFormat="1" ht="14.25">
      <c r="A89" s="44">
        <v>85</v>
      </c>
      <c r="B89" s="45" t="s">
        <v>115</v>
      </c>
      <c r="C89" s="452"/>
      <c r="D89" s="46" t="s">
        <v>26</v>
      </c>
      <c r="E89" s="47">
        <v>29502.04</v>
      </c>
      <c r="F89" s="35">
        <f>'[1]2012年2月'!H88</f>
        <v>8000</v>
      </c>
      <c r="G89" s="11">
        <v>4000</v>
      </c>
      <c r="H89" s="37">
        <f t="shared" si="2"/>
        <v>4000</v>
      </c>
      <c r="I89" s="11">
        <v>0</v>
      </c>
      <c r="J89" s="144"/>
      <c r="K89" s="145"/>
      <c r="L89" s="144"/>
      <c r="M89" s="145"/>
      <c r="N89" s="8"/>
      <c r="O89" s="9"/>
      <c r="P89" s="7"/>
      <c r="Q89" s="11"/>
      <c r="R89" s="7"/>
      <c r="S89" s="7"/>
      <c r="T89" s="145"/>
      <c r="U89" s="146">
        <f t="shared" si="3"/>
        <v>4000</v>
      </c>
    </row>
    <row r="90" spans="1:21" s="12" customFormat="1" ht="14.25">
      <c r="A90" s="44">
        <v>86</v>
      </c>
      <c r="B90" s="45" t="s">
        <v>117</v>
      </c>
      <c r="C90" s="452"/>
      <c r="D90" s="46" t="s">
        <v>28</v>
      </c>
      <c r="E90" s="47">
        <v>31100.44</v>
      </c>
      <c r="F90" s="35">
        <f>'[1]2012年2月'!H89</f>
        <v>6000</v>
      </c>
      <c r="G90" s="11">
        <v>3000</v>
      </c>
      <c r="H90" s="37">
        <f t="shared" si="2"/>
        <v>3000</v>
      </c>
      <c r="I90" s="11">
        <v>0</v>
      </c>
      <c r="J90" s="144"/>
      <c r="K90" s="145"/>
      <c r="L90" s="144"/>
      <c r="M90" s="145"/>
      <c r="N90" s="8"/>
      <c r="O90" s="9"/>
      <c r="P90" s="7"/>
      <c r="Q90" s="11"/>
      <c r="R90" s="7"/>
      <c r="S90" s="7"/>
      <c r="T90" s="145"/>
      <c r="U90" s="146">
        <f t="shared" si="3"/>
        <v>3000</v>
      </c>
    </row>
    <row r="91" spans="1:21" s="12" customFormat="1" ht="14.25">
      <c r="A91" s="44">
        <v>87</v>
      </c>
      <c r="B91" s="45" t="s">
        <v>118</v>
      </c>
      <c r="C91" s="452"/>
      <c r="D91" s="46" t="s">
        <v>29</v>
      </c>
      <c r="E91" s="47">
        <v>27374.93</v>
      </c>
      <c r="F91" s="35">
        <f>'[1]2012年2月'!H90</f>
        <v>5000</v>
      </c>
      <c r="G91" s="11">
        <v>3000</v>
      </c>
      <c r="H91" s="37">
        <f t="shared" si="2"/>
        <v>2000</v>
      </c>
      <c r="I91" s="11">
        <v>0</v>
      </c>
      <c r="J91" s="144"/>
      <c r="K91" s="145"/>
      <c r="L91" s="144"/>
      <c r="M91" s="145"/>
      <c r="N91" s="8"/>
      <c r="O91" s="9"/>
      <c r="P91" s="7"/>
      <c r="Q91" s="11"/>
      <c r="R91" s="7"/>
      <c r="S91" s="7"/>
      <c r="T91" s="145"/>
      <c r="U91" s="146">
        <f t="shared" si="3"/>
        <v>3000</v>
      </c>
    </row>
    <row r="92" spans="1:21" s="12" customFormat="1" ht="14.25">
      <c r="A92" s="44">
        <v>88</v>
      </c>
      <c r="B92" s="45" t="s">
        <v>120</v>
      </c>
      <c r="C92" s="452"/>
      <c r="D92" s="46" t="s">
        <v>31</v>
      </c>
      <c r="E92" s="47">
        <v>25201.26</v>
      </c>
      <c r="F92" s="35">
        <f>'[1]2012年2月'!H91</f>
        <v>-1.4779288903810084E-12</v>
      </c>
      <c r="G92" s="11">
        <v>0</v>
      </c>
      <c r="H92" s="37">
        <f t="shared" si="2"/>
        <v>-1.4779288903810084E-12</v>
      </c>
      <c r="I92" s="11">
        <v>2000</v>
      </c>
      <c r="J92" s="144"/>
      <c r="K92" s="145"/>
      <c r="L92" s="144"/>
      <c r="M92" s="145"/>
      <c r="N92" s="8"/>
      <c r="O92" s="9"/>
      <c r="P92" s="7"/>
      <c r="Q92" s="11"/>
      <c r="R92" s="7"/>
      <c r="S92" s="7"/>
      <c r="T92" s="145"/>
      <c r="U92" s="146">
        <f t="shared" si="3"/>
        <v>2000</v>
      </c>
    </row>
    <row r="93" spans="1:21" s="12" customFormat="1" ht="14.25">
      <c r="A93" s="44">
        <v>89</v>
      </c>
      <c r="B93" s="45" t="s">
        <v>129</v>
      </c>
      <c r="C93" s="452"/>
      <c r="D93" s="46" t="s">
        <v>209</v>
      </c>
      <c r="E93" s="47">
        <v>26753.1</v>
      </c>
      <c r="F93" s="35">
        <f>'[1]2012年2月'!H92</f>
        <v>0</v>
      </c>
      <c r="G93" s="11">
        <v>0</v>
      </c>
      <c r="H93" s="37">
        <f t="shared" si="2"/>
        <v>0</v>
      </c>
      <c r="I93" s="11">
        <v>2000</v>
      </c>
      <c r="J93" s="144">
        <v>1000</v>
      </c>
      <c r="K93" s="145">
        <v>1000</v>
      </c>
      <c r="L93" s="144"/>
      <c r="M93" s="145"/>
      <c r="N93" s="8"/>
      <c r="O93" s="9"/>
      <c r="P93" s="7"/>
      <c r="Q93" s="11"/>
      <c r="R93" s="7"/>
      <c r="S93" s="7"/>
      <c r="T93" s="145"/>
      <c r="U93" s="146">
        <f t="shared" si="3"/>
        <v>3000</v>
      </c>
    </row>
    <row r="94" spans="1:21" s="12" customFormat="1" ht="14.25">
      <c r="A94" s="44">
        <v>90</v>
      </c>
      <c r="B94" s="45" t="s">
        <v>134</v>
      </c>
      <c r="C94" s="452"/>
      <c r="D94" s="46" t="s">
        <v>41</v>
      </c>
      <c r="E94" s="47">
        <v>34906.03</v>
      </c>
      <c r="F94" s="35">
        <f>'[1]2012年2月'!H93</f>
        <v>0</v>
      </c>
      <c r="G94" s="11">
        <v>0</v>
      </c>
      <c r="H94" s="37">
        <f t="shared" si="2"/>
        <v>0</v>
      </c>
      <c r="I94" s="11">
        <v>3000</v>
      </c>
      <c r="J94" s="144"/>
      <c r="K94" s="145"/>
      <c r="L94" s="144"/>
      <c r="M94" s="145"/>
      <c r="N94" s="8"/>
      <c r="O94" s="9"/>
      <c r="P94" s="7"/>
      <c r="Q94" s="11"/>
      <c r="R94" s="7"/>
      <c r="S94" s="7"/>
      <c r="T94" s="145"/>
      <c r="U94" s="146">
        <f t="shared" si="3"/>
        <v>3000</v>
      </c>
    </row>
    <row r="95" spans="1:21" s="12" customFormat="1" ht="14.25">
      <c r="A95" s="44">
        <v>91</v>
      </c>
      <c r="B95" s="45" t="s">
        <v>136</v>
      </c>
      <c r="C95" s="452"/>
      <c r="D95" s="46" t="s">
        <v>43</v>
      </c>
      <c r="E95" s="47">
        <v>29982.66</v>
      </c>
      <c r="F95" s="35">
        <f>'[1]2012年2月'!H94</f>
        <v>8000</v>
      </c>
      <c r="G95" s="11">
        <v>4000</v>
      </c>
      <c r="H95" s="37">
        <f t="shared" si="2"/>
        <v>4000</v>
      </c>
      <c r="I95" s="11">
        <v>0</v>
      </c>
      <c r="J95" s="144"/>
      <c r="K95" s="145"/>
      <c r="L95" s="144"/>
      <c r="M95" s="145"/>
      <c r="N95" s="8"/>
      <c r="O95" s="9"/>
      <c r="P95" s="7"/>
      <c r="Q95" s="11"/>
      <c r="R95" s="7"/>
      <c r="S95" s="7"/>
      <c r="T95" s="145"/>
      <c r="U95" s="146">
        <f t="shared" si="3"/>
        <v>4000</v>
      </c>
    </row>
    <row r="96" spans="1:21" s="12" customFormat="1" ht="14.25">
      <c r="A96" s="44">
        <v>92</v>
      </c>
      <c r="B96" s="45" t="s">
        <v>143</v>
      </c>
      <c r="C96" s="452"/>
      <c r="D96" s="46" t="s">
        <v>50</v>
      </c>
      <c r="E96" s="47">
        <v>21501.03</v>
      </c>
      <c r="F96" s="35">
        <f>'[1]2012年2月'!H95</f>
        <v>0</v>
      </c>
      <c r="G96" s="11">
        <v>0</v>
      </c>
      <c r="H96" s="37">
        <f t="shared" si="2"/>
        <v>0</v>
      </c>
      <c r="I96" s="11">
        <v>2000</v>
      </c>
      <c r="J96" s="144"/>
      <c r="K96" s="145"/>
      <c r="L96" s="144"/>
      <c r="M96" s="145"/>
      <c r="N96" s="8"/>
      <c r="O96" s="9"/>
      <c r="P96" s="7"/>
      <c r="Q96" s="11"/>
      <c r="R96" s="7"/>
      <c r="S96" s="7"/>
      <c r="T96" s="145"/>
      <c r="U96" s="146">
        <f t="shared" si="3"/>
        <v>2000</v>
      </c>
    </row>
    <row r="97" spans="1:21" s="12" customFormat="1" ht="14.25">
      <c r="A97" s="44">
        <v>93</v>
      </c>
      <c r="B97" s="45" t="s">
        <v>146</v>
      </c>
      <c r="C97" s="452"/>
      <c r="D97" s="46" t="s">
        <v>210</v>
      </c>
      <c r="E97" s="47">
        <v>25839.38</v>
      </c>
      <c r="F97" s="35">
        <f>'[1]2012年2月'!H96</f>
        <v>5000</v>
      </c>
      <c r="G97" s="11">
        <v>0</v>
      </c>
      <c r="H97" s="37">
        <f t="shared" si="2"/>
        <v>5000</v>
      </c>
      <c r="I97" s="11">
        <v>0</v>
      </c>
      <c r="J97" s="144"/>
      <c r="K97" s="145"/>
      <c r="L97" s="144"/>
      <c r="M97" s="145"/>
      <c r="N97" s="8"/>
      <c r="O97" s="9">
        <v>3600</v>
      </c>
      <c r="P97" s="7"/>
      <c r="Q97" s="11"/>
      <c r="R97" s="7"/>
      <c r="S97" s="7"/>
      <c r="T97" s="145"/>
      <c r="U97" s="146">
        <f t="shared" si="3"/>
        <v>3600</v>
      </c>
    </row>
    <row r="98" spans="1:21" s="12" customFormat="1" ht="14.25">
      <c r="A98" s="44">
        <v>94</v>
      </c>
      <c r="B98" s="45" t="s">
        <v>151</v>
      </c>
      <c r="C98" s="452"/>
      <c r="D98" s="46" t="s">
        <v>55</v>
      </c>
      <c r="E98" s="47">
        <v>29449.95</v>
      </c>
      <c r="F98" s="147">
        <f>'[1]2012年2月'!H97</f>
        <v>-5636.65</v>
      </c>
      <c r="G98" s="11">
        <v>0</v>
      </c>
      <c r="H98" s="148">
        <f t="shared" si="2"/>
        <v>-5636.65</v>
      </c>
      <c r="I98" s="11">
        <v>3000</v>
      </c>
      <c r="J98" s="144"/>
      <c r="K98" s="145"/>
      <c r="L98" s="144"/>
      <c r="M98" s="145"/>
      <c r="N98" s="8"/>
      <c r="O98" s="9"/>
      <c r="P98" s="7"/>
      <c r="Q98" s="11"/>
      <c r="R98" s="7"/>
      <c r="S98" s="7"/>
      <c r="T98" s="145"/>
      <c r="U98" s="146">
        <f t="shared" si="3"/>
        <v>3000</v>
      </c>
    </row>
    <row r="99" spans="1:21" s="12" customFormat="1" ht="14.25">
      <c r="A99" s="44">
        <v>95</v>
      </c>
      <c r="B99" s="45" t="s">
        <v>154</v>
      </c>
      <c r="C99" s="452"/>
      <c r="D99" s="46" t="s">
        <v>57</v>
      </c>
      <c r="E99" s="47">
        <v>26158.77</v>
      </c>
      <c r="F99" s="35">
        <f>'[1]2012年2月'!H98</f>
        <v>7000</v>
      </c>
      <c r="G99" s="11">
        <v>3500</v>
      </c>
      <c r="H99" s="37">
        <f t="shared" si="2"/>
        <v>3500</v>
      </c>
      <c r="I99" s="11">
        <v>0</v>
      </c>
      <c r="J99" s="144"/>
      <c r="K99" s="145"/>
      <c r="L99" s="144"/>
      <c r="M99" s="145"/>
      <c r="N99" s="8"/>
      <c r="O99" s="9"/>
      <c r="P99" s="7"/>
      <c r="Q99" s="11"/>
      <c r="R99" s="7"/>
      <c r="S99" s="7"/>
      <c r="T99" s="145"/>
      <c r="U99" s="146">
        <f t="shared" si="3"/>
        <v>3500</v>
      </c>
    </row>
    <row r="100" spans="1:21" s="12" customFormat="1" ht="15" thickBot="1">
      <c r="A100" s="165">
        <v>96</v>
      </c>
      <c r="B100" s="45" t="s">
        <v>155</v>
      </c>
      <c r="C100" s="455"/>
      <c r="D100" s="64" t="s">
        <v>58</v>
      </c>
      <c r="E100" s="65">
        <v>41471.98</v>
      </c>
      <c r="F100" s="149">
        <f>'[1]2012年2月'!H99</f>
        <v>11000</v>
      </c>
      <c r="G100" s="69">
        <v>0</v>
      </c>
      <c r="H100" s="150">
        <f t="shared" si="2"/>
        <v>11000</v>
      </c>
      <c r="I100" s="69">
        <v>0</v>
      </c>
      <c r="J100" s="151">
        <v>1000</v>
      </c>
      <c r="K100" s="152">
        <v>1000</v>
      </c>
      <c r="L100" s="151"/>
      <c r="M100" s="152"/>
      <c r="N100" s="70"/>
      <c r="O100" s="71"/>
      <c r="P100" s="67"/>
      <c r="Q100" s="69"/>
      <c r="R100" s="67"/>
      <c r="S100" s="67"/>
      <c r="T100" s="152"/>
      <c r="U100" s="153">
        <f t="shared" si="3"/>
        <v>1000</v>
      </c>
    </row>
    <row r="101" spans="1:22" s="12" customFormat="1" ht="15" thickTop="1">
      <c r="A101" s="166"/>
      <c r="B101" s="5"/>
      <c r="C101" s="167"/>
      <c r="D101" s="168"/>
      <c r="E101" s="125"/>
      <c r="F101" s="169"/>
      <c r="G101" s="170"/>
      <c r="H101" s="171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172"/>
      <c r="V101" s="105"/>
    </row>
    <row r="102" spans="1:22" s="12" customFormat="1" ht="14.25">
      <c r="A102" s="5"/>
      <c r="B102" s="5"/>
      <c r="C102" s="5"/>
      <c r="D102" s="173" t="s">
        <v>82</v>
      </c>
      <c r="E102" s="174">
        <v>13621.44</v>
      </c>
      <c r="F102" s="102">
        <v>10517.44</v>
      </c>
      <c r="G102" s="144">
        <v>0</v>
      </c>
      <c r="H102" s="175">
        <f>F102-G102</f>
        <v>10517.44</v>
      </c>
      <c r="I102" s="144">
        <v>0</v>
      </c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76">
        <f>G102+I102+K102+M102+N102+O102+P102+Q102+S102+T102</f>
        <v>0</v>
      </c>
      <c r="V102" s="105"/>
    </row>
    <row r="103" spans="1:22" s="12" customFormat="1" ht="15" thickBot="1">
      <c r="A103" s="5"/>
      <c r="B103" s="5"/>
      <c r="C103" s="5"/>
      <c r="D103" s="109"/>
      <c r="F103" s="110"/>
      <c r="G103" s="110"/>
      <c r="H103" s="110"/>
      <c r="I103" s="109"/>
      <c r="J103" s="128"/>
      <c r="K103" s="110"/>
      <c r="L103" s="109"/>
      <c r="N103" s="177"/>
      <c r="O103" s="109"/>
      <c r="P103" s="177"/>
      <c r="Q103" s="109"/>
      <c r="S103" s="109"/>
      <c r="T103" s="109"/>
      <c r="U103" s="178"/>
      <c r="V103" s="105"/>
    </row>
    <row r="104" spans="1:21" s="12" customFormat="1" ht="15.75" thickBot="1" thickTop="1">
      <c r="A104" s="5"/>
      <c r="B104" s="5"/>
      <c r="C104" s="179"/>
      <c r="D104" s="180" t="s">
        <v>227</v>
      </c>
      <c r="E104" s="119"/>
      <c r="F104" s="116">
        <f>SUM(F6:F102)</f>
        <v>233557.15999999997</v>
      </c>
      <c r="G104" s="117">
        <f>SUM(G6:G102)</f>
        <v>114500.26999999999</v>
      </c>
      <c r="H104" s="118">
        <f>SUM(H6:H102)</f>
        <v>119056.89</v>
      </c>
      <c r="I104" s="119">
        <f>SUM(I6:I102)</f>
        <v>94000</v>
      </c>
      <c r="J104" s="119">
        <f>SUM(J6:J100)</f>
        <v>48300</v>
      </c>
      <c r="K104" s="119">
        <f>SUM(K6:K100)</f>
        <v>36300</v>
      </c>
      <c r="L104" s="119">
        <f>SUM(L6:L100)</f>
        <v>3000</v>
      </c>
      <c r="M104" s="119">
        <f>SUM(M6:M100)</f>
        <v>3000</v>
      </c>
      <c r="N104" s="119">
        <f>SUM(N6:N102)</f>
        <v>-692.26</v>
      </c>
      <c r="O104" s="181">
        <f>SUM(O6:O102)</f>
        <v>19900</v>
      </c>
      <c r="P104" s="119">
        <f>SUM(P6:P100)</f>
        <v>2200</v>
      </c>
      <c r="Q104" s="119">
        <f>SUM(Q6:Q102)</f>
        <v>800</v>
      </c>
      <c r="R104" s="119"/>
      <c r="S104" s="119">
        <f>SUM(S11:S102)</f>
        <v>4480</v>
      </c>
      <c r="T104" s="119">
        <f>SUM(T6:T102)</f>
        <v>3680</v>
      </c>
      <c r="U104" s="182">
        <f>G104+I104+K104+M104+N104+O104+P104+Q104+S104+T104</f>
        <v>278168.01</v>
      </c>
    </row>
    <row r="105" spans="1:23" s="12" customFormat="1" ht="15" thickTop="1">
      <c r="A105" s="5"/>
      <c r="B105" s="5"/>
      <c r="C105" s="5"/>
      <c r="D105" s="183"/>
      <c r="E105" s="92"/>
      <c r="F105" s="124"/>
      <c r="G105" s="92"/>
      <c r="H105" s="184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185"/>
      <c r="V105" s="186"/>
      <c r="W105" s="186"/>
    </row>
    <row r="106" spans="1:23" s="12" customFormat="1" ht="14.25">
      <c r="A106" s="5"/>
      <c r="B106" s="5"/>
      <c r="C106" s="5"/>
      <c r="D106" s="173"/>
      <c r="E106" s="144"/>
      <c r="F106" s="187"/>
      <c r="G106" s="144"/>
      <c r="H106" s="188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89"/>
      <c r="V106" s="186"/>
      <c r="W106" s="186"/>
    </row>
    <row r="107" spans="1:23" s="12" customFormat="1" ht="14.25">
      <c r="A107" s="5"/>
      <c r="B107" s="5"/>
      <c r="C107" s="5"/>
      <c r="D107" s="173"/>
      <c r="E107" s="160"/>
      <c r="F107" s="190"/>
      <c r="G107" s="160"/>
      <c r="H107" s="188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9"/>
      <c r="V107" s="186"/>
      <c r="W107" s="186"/>
    </row>
    <row r="108" spans="1:23" s="12" customFormat="1" ht="15" thickBot="1">
      <c r="A108" s="191"/>
      <c r="B108" s="191"/>
      <c r="C108" s="191"/>
      <c r="D108" s="192"/>
      <c r="E108" s="193"/>
      <c r="F108" s="194"/>
      <c r="G108" s="193"/>
      <c r="H108" s="195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6"/>
      <c r="V108" s="186"/>
      <c r="W108" s="186"/>
    </row>
    <row r="109" spans="21:22" ht="14.25">
      <c r="U109" s="1"/>
      <c r="V109" s="1"/>
    </row>
  </sheetData>
  <sheetProtection password="C61F" sheet="1" objects="1" scenarios="1"/>
  <mergeCells count="26">
    <mergeCell ref="A1:U1"/>
    <mergeCell ref="A2:U3"/>
    <mergeCell ref="J4:K4"/>
    <mergeCell ref="A4:A5"/>
    <mergeCell ref="C4:C5"/>
    <mergeCell ref="D4:D5"/>
    <mergeCell ref="F4:F5"/>
    <mergeCell ref="G4:G5"/>
    <mergeCell ref="H4:H5"/>
    <mergeCell ref="I4:I5"/>
    <mergeCell ref="L4:M4"/>
    <mergeCell ref="N4:N5"/>
    <mergeCell ref="O4:O5"/>
    <mergeCell ref="P4:P5"/>
    <mergeCell ref="Q4:Q5"/>
    <mergeCell ref="S4:S5"/>
    <mergeCell ref="T4:T5"/>
    <mergeCell ref="U4:U5"/>
    <mergeCell ref="E4:E5"/>
    <mergeCell ref="C56:C66"/>
    <mergeCell ref="C67:C81"/>
    <mergeCell ref="C82:C100"/>
    <mergeCell ref="C6:C23"/>
    <mergeCell ref="C24:C36"/>
    <mergeCell ref="C37:C44"/>
    <mergeCell ref="C45:C55"/>
  </mergeCells>
  <printOptions/>
  <pageMargins left="0.2" right="0.15" top="0.15" bottom="0.15" header="0.2" footer="0.1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H109"/>
  <sheetViews>
    <sheetView workbookViewId="0" topLeftCell="B82">
      <selection activeCell="I85" sqref="I85"/>
    </sheetView>
  </sheetViews>
  <sheetFormatPr defaultColWidth="9.00390625" defaultRowHeight="14.25"/>
  <cols>
    <col min="1" max="1" width="4.50390625" style="0" bestFit="1" customWidth="1"/>
    <col min="2" max="2" width="8.50390625" style="0" bestFit="1" customWidth="1"/>
    <col min="3" max="3" width="4.875" style="0" customWidth="1"/>
    <col min="4" max="4" width="8.00390625" style="0" bestFit="1" customWidth="1"/>
    <col min="5" max="5" width="11.625" style="0" hidden="1" customWidth="1"/>
    <col min="6" max="6" width="13.25390625" style="0" customWidth="1"/>
    <col min="7" max="8" width="10.625" style="0" customWidth="1"/>
    <col min="9" max="9" width="10.75390625" style="0" customWidth="1"/>
    <col min="10" max="11" width="9.50390625" style="0" customWidth="1"/>
    <col min="12" max="13" width="9.50390625" style="0" hidden="1" customWidth="1"/>
    <col min="14" max="14" width="8.50390625" style="0" bestFit="1" customWidth="1"/>
    <col min="15" max="15" width="8.875" style="0" customWidth="1"/>
    <col min="16" max="16" width="14.00390625" style="0" hidden="1" customWidth="1"/>
    <col min="17" max="18" width="8.50390625" style="0" customWidth="1"/>
    <col min="19" max="20" width="11.25390625" style="0" bestFit="1" customWidth="1"/>
    <col min="21" max="21" width="11.00390625" style="0" customWidth="1"/>
  </cols>
  <sheetData>
    <row r="1" spans="1:19" ht="36" customHeight="1" thickBot="1">
      <c r="A1" s="467" t="s">
        <v>183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</row>
    <row r="2" spans="1:19" ht="15" thickTop="1">
      <c r="A2" s="445" t="s">
        <v>228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7"/>
    </row>
    <row r="3" spans="1:34" s="1" customFormat="1" ht="15" thickBot="1">
      <c r="A3" s="448"/>
      <c r="B3" s="449"/>
      <c r="C3" s="449"/>
      <c r="D3" s="449"/>
      <c r="E3" s="449"/>
      <c r="F3" s="449"/>
      <c r="G3" s="449"/>
      <c r="H3" s="449"/>
      <c r="I3" s="449"/>
      <c r="J3" s="468"/>
      <c r="K3" s="468"/>
      <c r="L3" s="468"/>
      <c r="M3" s="468"/>
      <c r="N3" s="449"/>
      <c r="O3" s="449"/>
      <c r="P3" s="449"/>
      <c r="Q3" s="449"/>
      <c r="R3" s="449"/>
      <c r="S3" s="450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19" s="1" customFormat="1" ht="21" customHeight="1" thickBot="1" thickTop="1">
      <c r="A4" s="486" t="s">
        <v>184</v>
      </c>
      <c r="B4" s="199"/>
      <c r="C4" s="488" t="s">
        <v>185</v>
      </c>
      <c r="D4" s="490" t="s">
        <v>186</v>
      </c>
      <c r="E4" s="492" t="s">
        <v>187</v>
      </c>
      <c r="F4" s="453" t="s">
        <v>229</v>
      </c>
      <c r="G4" s="453" t="s">
        <v>215</v>
      </c>
      <c r="H4" s="453" t="s">
        <v>230</v>
      </c>
      <c r="I4" s="494" t="s">
        <v>84</v>
      </c>
      <c r="J4" s="479" t="s">
        <v>217</v>
      </c>
      <c r="K4" s="480"/>
      <c r="L4" s="481"/>
      <c r="M4" s="482"/>
      <c r="N4" s="465" t="s">
        <v>231</v>
      </c>
      <c r="O4" s="484" t="s">
        <v>232</v>
      </c>
      <c r="P4" s="133"/>
      <c r="Q4" s="465" t="s">
        <v>233</v>
      </c>
      <c r="R4" s="465" t="s">
        <v>234</v>
      </c>
      <c r="S4" s="459" t="s">
        <v>192</v>
      </c>
    </row>
    <row r="5" spans="1:22" s="135" customFormat="1" ht="24" thickBot="1" thickTop="1">
      <c r="A5" s="487"/>
      <c r="B5" s="200" t="s">
        <v>180</v>
      </c>
      <c r="C5" s="489"/>
      <c r="D5" s="491"/>
      <c r="E5" s="493"/>
      <c r="F5" s="458"/>
      <c r="G5" s="458"/>
      <c r="H5" s="458"/>
      <c r="I5" s="495"/>
      <c r="J5" s="198" t="s">
        <v>225</v>
      </c>
      <c r="K5" s="129" t="s">
        <v>235</v>
      </c>
      <c r="L5" s="201"/>
      <c r="M5" s="202"/>
      <c r="N5" s="483"/>
      <c r="O5" s="485"/>
      <c r="P5" s="203"/>
      <c r="Q5" s="466"/>
      <c r="R5" s="466"/>
      <c r="S5" s="478"/>
      <c r="T5" s="134"/>
      <c r="U5" s="134"/>
      <c r="V5" s="134"/>
    </row>
    <row r="6" spans="1:22" s="12" customFormat="1" ht="15.75" thickBot="1" thickTop="1">
      <c r="A6" s="136">
        <v>1</v>
      </c>
      <c r="B6" s="32" t="s">
        <v>100</v>
      </c>
      <c r="C6" s="451" t="s">
        <v>193</v>
      </c>
      <c r="D6" s="33" t="s">
        <v>11</v>
      </c>
      <c r="E6" s="34">
        <v>56929.89</v>
      </c>
      <c r="F6" s="204">
        <f>'[2]03月'!H6</f>
        <v>54000</v>
      </c>
      <c r="G6" s="38">
        <v>3000</v>
      </c>
      <c r="H6" s="205">
        <f>F6-G6</f>
        <v>51000</v>
      </c>
      <c r="I6" s="38">
        <v>0</v>
      </c>
      <c r="J6" s="139">
        <v>7000</v>
      </c>
      <c r="K6" s="164">
        <v>3500</v>
      </c>
      <c r="L6" s="92"/>
      <c r="M6" s="155"/>
      <c r="N6" s="204"/>
      <c r="O6" s="142"/>
      <c r="P6" s="36"/>
      <c r="Q6" s="137"/>
      <c r="R6" s="155"/>
      <c r="S6" s="143">
        <f>G6+I6+K6+N6+O6+Q6+R6</f>
        <v>6500</v>
      </c>
      <c r="T6" s="127"/>
      <c r="U6" s="127"/>
      <c r="V6" s="127"/>
    </row>
    <row r="7" spans="1:22" s="12" customFormat="1" ht="15.75" thickBot="1" thickTop="1">
      <c r="A7" s="44">
        <v>2</v>
      </c>
      <c r="B7" s="45" t="s">
        <v>90</v>
      </c>
      <c r="C7" s="452"/>
      <c r="D7" s="46" t="s">
        <v>236</v>
      </c>
      <c r="E7" s="47">
        <v>30059.97</v>
      </c>
      <c r="F7" s="206">
        <f>'[2]03月'!H7</f>
        <v>0</v>
      </c>
      <c r="G7" s="11">
        <v>0</v>
      </c>
      <c r="H7" s="205">
        <f aca="true" t="shared" si="0" ref="H7:H70">F7-G7</f>
        <v>0</v>
      </c>
      <c r="I7" s="11">
        <v>3000</v>
      </c>
      <c r="J7" s="144"/>
      <c r="K7" s="9"/>
      <c r="L7" s="144"/>
      <c r="M7" s="145"/>
      <c r="N7" s="207"/>
      <c r="O7" s="7"/>
      <c r="P7" s="7"/>
      <c r="Q7" s="13"/>
      <c r="R7" s="145"/>
      <c r="S7" s="143">
        <f aca="true" t="shared" si="1" ref="S7:S70">G7+I7+K7+N7+O7+Q7+R7</f>
        <v>3000</v>
      </c>
      <c r="T7" s="127"/>
      <c r="U7" s="127"/>
      <c r="V7" s="127"/>
    </row>
    <row r="8" spans="1:22" s="12" customFormat="1" ht="15.75" customHeight="1" thickBot="1" thickTop="1">
      <c r="A8" s="44">
        <v>3</v>
      </c>
      <c r="B8" s="45" t="s">
        <v>104</v>
      </c>
      <c r="C8" s="452"/>
      <c r="D8" s="46" t="s">
        <v>15</v>
      </c>
      <c r="E8" s="47">
        <v>50491.76</v>
      </c>
      <c r="F8" s="206">
        <f>'[2]03月'!H8</f>
        <v>19000</v>
      </c>
      <c r="G8" s="11">
        <v>4000</v>
      </c>
      <c r="H8" s="205">
        <f t="shared" si="0"/>
        <v>15000</v>
      </c>
      <c r="I8" s="11">
        <v>0</v>
      </c>
      <c r="J8" s="144"/>
      <c r="K8" s="9"/>
      <c r="L8" s="144"/>
      <c r="M8" s="145"/>
      <c r="N8" s="207"/>
      <c r="O8" s="7"/>
      <c r="P8" s="7"/>
      <c r="Q8" s="13"/>
      <c r="R8" s="145">
        <v>600</v>
      </c>
      <c r="S8" s="143">
        <f t="shared" si="1"/>
        <v>4600</v>
      </c>
      <c r="T8" s="127"/>
      <c r="U8" s="127"/>
      <c r="V8" s="127"/>
    </row>
    <row r="9" spans="1:19" s="12" customFormat="1" ht="15.75" thickBot="1" thickTop="1">
      <c r="A9" s="44">
        <v>4</v>
      </c>
      <c r="B9" s="45" t="s">
        <v>109</v>
      </c>
      <c r="C9" s="452"/>
      <c r="D9" s="46" t="s">
        <v>20</v>
      </c>
      <c r="E9" s="47">
        <v>38543.5</v>
      </c>
      <c r="F9" s="206">
        <f>'[2]03月'!H9</f>
        <v>14000</v>
      </c>
      <c r="G9" s="11">
        <v>4000</v>
      </c>
      <c r="H9" s="205">
        <f t="shared" si="0"/>
        <v>10000</v>
      </c>
      <c r="I9" s="11">
        <v>0</v>
      </c>
      <c r="J9" s="144">
        <v>5000</v>
      </c>
      <c r="K9" s="9">
        <v>2500</v>
      </c>
      <c r="L9" s="144"/>
      <c r="M9" s="145"/>
      <c r="N9" s="207"/>
      <c r="O9" s="7"/>
      <c r="P9" s="7"/>
      <c r="Q9" s="13"/>
      <c r="R9" s="145"/>
      <c r="S9" s="143">
        <f t="shared" si="1"/>
        <v>6500</v>
      </c>
    </row>
    <row r="10" spans="1:19" s="12" customFormat="1" ht="15.75" thickBot="1" thickTop="1">
      <c r="A10" s="44">
        <v>5</v>
      </c>
      <c r="B10" s="45" t="s">
        <v>160</v>
      </c>
      <c r="C10" s="452"/>
      <c r="D10" s="46" t="s">
        <v>63</v>
      </c>
      <c r="E10" s="47">
        <v>41184.82</v>
      </c>
      <c r="F10" s="206">
        <f>'[2]03月'!H10</f>
        <v>16000</v>
      </c>
      <c r="G10" s="11">
        <v>4000</v>
      </c>
      <c r="H10" s="205">
        <f t="shared" si="0"/>
        <v>12000</v>
      </c>
      <c r="I10" s="11">
        <v>0</v>
      </c>
      <c r="J10" s="144"/>
      <c r="K10" s="9"/>
      <c r="L10" s="144"/>
      <c r="M10" s="145"/>
      <c r="N10" s="207"/>
      <c r="O10" s="7"/>
      <c r="P10" s="7"/>
      <c r="Q10" s="13"/>
      <c r="R10" s="145"/>
      <c r="S10" s="143">
        <f t="shared" si="1"/>
        <v>4000</v>
      </c>
    </row>
    <row r="11" spans="1:19" s="12" customFormat="1" ht="15.75" thickBot="1" thickTop="1">
      <c r="A11" s="44">
        <v>6</v>
      </c>
      <c r="B11" s="45" t="s">
        <v>110</v>
      </c>
      <c r="C11" s="452"/>
      <c r="D11" s="46" t="s">
        <v>237</v>
      </c>
      <c r="E11" s="47">
        <v>28321.78</v>
      </c>
      <c r="F11" s="206">
        <f>'[2]03月'!H11</f>
        <v>12000</v>
      </c>
      <c r="G11" s="11">
        <v>3000</v>
      </c>
      <c r="H11" s="205">
        <f t="shared" si="0"/>
        <v>9000</v>
      </c>
      <c r="I11" s="11">
        <v>0</v>
      </c>
      <c r="J11" s="144"/>
      <c r="K11" s="9"/>
      <c r="L11" s="144"/>
      <c r="M11" s="145"/>
      <c r="N11" s="207"/>
      <c r="O11" s="7"/>
      <c r="P11" s="7"/>
      <c r="Q11" s="13">
        <v>500</v>
      </c>
      <c r="R11" s="145"/>
      <c r="S11" s="143">
        <f t="shared" si="1"/>
        <v>3500</v>
      </c>
    </row>
    <row r="12" spans="1:19" s="12" customFormat="1" ht="15.75" thickBot="1" thickTop="1">
      <c r="A12" s="44">
        <v>7</v>
      </c>
      <c r="B12" s="45" t="s">
        <v>91</v>
      </c>
      <c r="C12" s="452"/>
      <c r="D12" s="46" t="s">
        <v>4</v>
      </c>
      <c r="E12" s="47">
        <v>35042.09</v>
      </c>
      <c r="F12" s="206">
        <f>'[2]03月'!H12</f>
        <v>15000</v>
      </c>
      <c r="G12" s="11">
        <v>3000</v>
      </c>
      <c r="H12" s="205">
        <f t="shared" si="0"/>
        <v>12000</v>
      </c>
      <c r="I12" s="11">
        <v>0</v>
      </c>
      <c r="J12" s="144"/>
      <c r="K12" s="9"/>
      <c r="L12" s="144"/>
      <c r="M12" s="145"/>
      <c r="N12" s="207"/>
      <c r="O12" s="7"/>
      <c r="P12" s="7"/>
      <c r="Q12" s="13"/>
      <c r="R12" s="145"/>
      <c r="S12" s="143">
        <f t="shared" si="1"/>
        <v>3000</v>
      </c>
    </row>
    <row r="13" spans="1:19" s="12" customFormat="1" ht="15.75" thickBot="1" thickTop="1">
      <c r="A13" s="44">
        <v>8</v>
      </c>
      <c r="B13" s="45" t="s">
        <v>125</v>
      </c>
      <c r="C13" s="452"/>
      <c r="D13" s="46" t="s">
        <v>36</v>
      </c>
      <c r="E13" s="47">
        <v>24855.36</v>
      </c>
      <c r="F13" s="206">
        <f>'[2]03月'!H13</f>
        <v>0</v>
      </c>
      <c r="G13" s="11">
        <v>0</v>
      </c>
      <c r="H13" s="205">
        <f t="shared" si="0"/>
        <v>0</v>
      </c>
      <c r="I13" s="11">
        <v>0</v>
      </c>
      <c r="J13" s="144"/>
      <c r="K13" s="9"/>
      <c r="L13" s="144"/>
      <c r="M13" s="145"/>
      <c r="N13" s="207"/>
      <c r="O13" s="7"/>
      <c r="P13" s="7"/>
      <c r="Q13" s="13"/>
      <c r="R13" s="145"/>
      <c r="S13" s="143">
        <f t="shared" si="1"/>
        <v>0</v>
      </c>
    </row>
    <row r="14" spans="1:19" s="12" customFormat="1" ht="15.75" thickBot="1" thickTop="1">
      <c r="A14" s="44">
        <v>9</v>
      </c>
      <c r="B14" s="45" t="s">
        <v>127</v>
      </c>
      <c r="C14" s="452"/>
      <c r="D14" s="46" t="s">
        <v>238</v>
      </c>
      <c r="E14" s="47">
        <v>23155.51</v>
      </c>
      <c r="F14" s="206">
        <f>'[2]03月'!H14</f>
        <v>0</v>
      </c>
      <c r="G14" s="11">
        <v>0</v>
      </c>
      <c r="H14" s="205">
        <f t="shared" si="0"/>
        <v>0</v>
      </c>
      <c r="I14" s="11">
        <v>3000</v>
      </c>
      <c r="J14" s="144"/>
      <c r="K14" s="9"/>
      <c r="L14" s="144"/>
      <c r="M14" s="145"/>
      <c r="N14" s="207"/>
      <c r="O14" s="7"/>
      <c r="P14" s="7"/>
      <c r="Q14" s="13"/>
      <c r="R14" s="145"/>
      <c r="S14" s="143">
        <f t="shared" si="1"/>
        <v>3000</v>
      </c>
    </row>
    <row r="15" spans="1:19" s="12" customFormat="1" ht="15.75" thickBot="1" thickTop="1">
      <c r="A15" s="44">
        <v>10</v>
      </c>
      <c r="B15" s="45" t="s">
        <v>135</v>
      </c>
      <c r="C15" s="452"/>
      <c r="D15" s="62" t="s">
        <v>42</v>
      </c>
      <c r="E15" s="47">
        <v>0</v>
      </c>
      <c r="F15" s="206">
        <f>'[2]03月'!H15</f>
        <v>0</v>
      </c>
      <c r="G15" s="11">
        <v>0</v>
      </c>
      <c r="H15" s="205">
        <f t="shared" si="0"/>
        <v>0</v>
      </c>
      <c r="I15" s="11">
        <v>3000</v>
      </c>
      <c r="J15" s="144"/>
      <c r="K15" s="9"/>
      <c r="L15" s="144"/>
      <c r="M15" s="145"/>
      <c r="N15" s="207"/>
      <c r="O15" s="7"/>
      <c r="P15" s="7"/>
      <c r="Q15" s="13"/>
      <c r="R15" s="145"/>
      <c r="S15" s="143">
        <f t="shared" si="1"/>
        <v>3000</v>
      </c>
    </row>
    <row r="16" spans="1:19" s="12" customFormat="1" ht="15.75" thickBot="1" thickTop="1">
      <c r="A16" s="44">
        <v>11</v>
      </c>
      <c r="B16" s="45" t="s">
        <v>148</v>
      </c>
      <c r="C16" s="452"/>
      <c r="D16" s="46" t="s">
        <v>53</v>
      </c>
      <c r="E16" s="47">
        <v>23777.97</v>
      </c>
      <c r="F16" s="206">
        <f>'[2]03月'!H16</f>
        <v>13915.77</v>
      </c>
      <c r="G16" s="11">
        <v>3000</v>
      </c>
      <c r="H16" s="205">
        <f t="shared" si="0"/>
        <v>10915.77</v>
      </c>
      <c r="I16" s="11">
        <v>0</v>
      </c>
      <c r="J16" s="144"/>
      <c r="K16" s="9"/>
      <c r="L16" s="144"/>
      <c r="M16" s="145"/>
      <c r="N16" s="207"/>
      <c r="O16" s="7"/>
      <c r="P16" s="7"/>
      <c r="Q16" s="13"/>
      <c r="R16" s="145"/>
      <c r="S16" s="143">
        <f t="shared" si="1"/>
        <v>3000</v>
      </c>
    </row>
    <row r="17" spans="1:19" s="12" customFormat="1" ht="15.75" thickBot="1" thickTop="1">
      <c r="A17" s="44">
        <v>12</v>
      </c>
      <c r="B17" s="45" t="s">
        <v>149</v>
      </c>
      <c r="C17" s="452"/>
      <c r="D17" s="46" t="s">
        <v>239</v>
      </c>
      <c r="E17" s="47">
        <v>24373.47</v>
      </c>
      <c r="F17" s="206">
        <f>'[2]03月'!H17</f>
        <v>4000</v>
      </c>
      <c r="G17" s="11">
        <v>3000</v>
      </c>
      <c r="H17" s="205">
        <f t="shared" si="0"/>
        <v>1000</v>
      </c>
      <c r="I17" s="11">
        <v>0</v>
      </c>
      <c r="J17" s="144"/>
      <c r="K17" s="9"/>
      <c r="L17" s="144"/>
      <c r="M17" s="145"/>
      <c r="N17" s="207"/>
      <c r="O17" s="7"/>
      <c r="P17" s="7"/>
      <c r="Q17" s="13"/>
      <c r="R17" s="145"/>
      <c r="S17" s="143">
        <f t="shared" si="1"/>
        <v>3000</v>
      </c>
    </row>
    <row r="18" spans="1:19" s="12" customFormat="1" ht="15.75" thickBot="1" thickTop="1">
      <c r="A18" s="44">
        <v>13</v>
      </c>
      <c r="B18" s="45" t="s">
        <v>162</v>
      </c>
      <c r="C18" s="452"/>
      <c r="D18" s="46" t="s">
        <v>240</v>
      </c>
      <c r="E18" s="47">
        <v>23745.51</v>
      </c>
      <c r="F18" s="206">
        <f>'[2]03月'!H18</f>
        <v>4000</v>
      </c>
      <c r="G18" s="11">
        <v>3000</v>
      </c>
      <c r="H18" s="205">
        <f t="shared" si="0"/>
        <v>1000</v>
      </c>
      <c r="I18" s="11">
        <v>0</v>
      </c>
      <c r="J18" s="144"/>
      <c r="K18" s="9"/>
      <c r="L18" s="144"/>
      <c r="M18" s="145"/>
      <c r="N18" s="208"/>
      <c r="O18" s="209"/>
      <c r="P18" s="7"/>
      <c r="Q18" s="13"/>
      <c r="R18" s="145"/>
      <c r="S18" s="143">
        <f t="shared" si="1"/>
        <v>3000</v>
      </c>
    </row>
    <row r="19" spans="1:19" s="12" customFormat="1" ht="15.75" thickBot="1" thickTop="1">
      <c r="A19" s="44">
        <v>14</v>
      </c>
      <c r="B19" s="45" t="s">
        <v>170</v>
      </c>
      <c r="C19" s="452"/>
      <c r="D19" s="46" t="s">
        <v>72</v>
      </c>
      <c r="E19" s="47">
        <v>26225.51</v>
      </c>
      <c r="F19" s="210">
        <f>'[2]03月'!H19</f>
        <v>-2469.49</v>
      </c>
      <c r="G19" s="11">
        <v>0</v>
      </c>
      <c r="H19" s="211">
        <f t="shared" si="0"/>
        <v>-2469.49</v>
      </c>
      <c r="I19" s="11">
        <v>0</v>
      </c>
      <c r="J19" s="144"/>
      <c r="K19" s="9"/>
      <c r="L19" s="144"/>
      <c r="M19" s="145"/>
      <c r="N19" s="207">
        <v>900</v>
      </c>
      <c r="O19" s="7">
        <v>300</v>
      </c>
      <c r="P19" s="7"/>
      <c r="Q19" s="13"/>
      <c r="R19" s="145"/>
      <c r="S19" s="143">
        <f t="shared" si="1"/>
        <v>1200</v>
      </c>
    </row>
    <row r="20" spans="1:19" s="12" customFormat="1" ht="15.75" thickBot="1" thickTop="1">
      <c r="A20" s="44">
        <v>15</v>
      </c>
      <c r="B20" s="45" t="s">
        <v>171</v>
      </c>
      <c r="C20" s="452"/>
      <c r="D20" s="46" t="s">
        <v>73</v>
      </c>
      <c r="E20" s="47">
        <v>22264.38</v>
      </c>
      <c r="F20" s="206">
        <f>'[2]03月'!H20</f>
        <v>4000</v>
      </c>
      <c r="G20" s="11">
        <v>3000</v>
      </c>
      <c r="H20" s="205">
        <f t="shared" si="0"/>
        <v>1000</v>
      </c>
      <c r="I20" s="11">
        <v>0</v>
      </c>
      <c r="J20" s="144"/>
      <c r="K20" s="9"/>
      <c r="L20" s="144"/>
      <c r="M20" s="145"/>
      <c r="N20" s="207"/>
      <c r="O20" s="7"/>
      <c r="P20" s="7"/>
      <c r="Q20" s="13"/>
      <c r="R20" s="145"/>
      <c r="S20" s="143">
        <f t="shared" si="1"/>
        <v>3000</v>
      </c>
    </row>
    <row r="21" spans="1:19" s="12" customFormat="1" ht="15.75" thickBot="1" thickTop="1">
      <c r="A21" s="44">
        <v>16</v>
      </c>
      <c r="B21" s="45" t="s">
        <v>176</v>
      </c>
      <c r="C21" s="452"/>
      <c r="D21" s="46" t="s">
        <v>78</v>
      </c>
      <c r="E21" s="47">
        <v>20858.16</v>
      </c>
      <c r="F21" s="210">
        <f>'[2]03月'!H21</f>
        <v>-21869.94</v>
      </c>
      <c r="G21" s="11">
        <v>0</v>
      </c>
      <c r="H21" s="211">
        <f t="shared" si="0"/>
        <v>-21869.94</v>
      </c>
      <c r="I21" s="11">
        <v>1000</v>
      </c>
      <c r="J21" s="144"/>
      <c r="K21" s="9"/>
      <c r="L21" s="144"/>
      <c r="M21" s="145"/>
      <c r="N21" s="207"/>
      <c r="O21" s="7"/>
      <c r="P21" s="7"/>
      <c r="Q21" s="13"/>
      <c r="R21" s="145"/>
      <c r="S21" s="143">
        <f t="shared" si="1"/>
        <v>1000</v>
      </c>
    </row>
    <row r="22" spans="1:19" s="12" customFormat="1" ht="15.75" thickBot="1" thickTop="1">
      <c r="A22" s="44">
        <v>17</v>
      </c>
      <c r="B22" s="45" t="s">
        <v>178</v>
      </c>
      <c r="C22" s="452"/>
      <c r="D22" s="46" t="s">
        <v>80</v>
      </c>
      <c r="E22" s="47">
        <v>22258.16</v>
      </c>
      <c r="F22" s="210">
        <f>'[2]03月'!H22</f>
        <v>-7695.94</v>
      </c>
      <c r="G22" s="11">
        <v>0</v>
      </c>
      <c r="H22" s="211">
        <f t="shared" si="0"/>
        <v>-7695.94</v>
      </c>
      <c r="I22" s="11">
        <v>2000</v>
      </c>
      <c r="J22" s="144"/>
      <c r="K22" s="9"/>
      <c r="L22" s="144"/>
      <c r="M22" s="145"/>
      <c r="N22" s="207"/>
      <c r="O22" s="7"/>
      <c r="P22" s="7"/>
      <c r="Q22" s="13"/>
      <c r="R22" s="145"/>
      <c r="S22" s="143">
        <f>G22+I22+K22+N22+O22+Q22+R22</f>
        <v>2000</v>
      </c>
    </row>
    <row r="23" spans="1:19" s="12" customFormat="1" ht="15.75" thickBot="1" thickTop="1">
      <c r="A23" s="44">
        <v>18</v>
      </c>
      <c r="B23" s="45" t="s">
        <v>179</v>
      </c>
      <c r="C23" s="455"/>
      <c r="D23" s="64" t="s">
        <v>81</v>
      </c>
      <c r="E23" s="65">
        <v>25900.63</v>
      </c>
      <c r="F23" s="212">
        <f>'[2]03月'!H23</f>
        <v>1.0231815394945443E-12</v>
      </c>
      <c r="G23" s="69">
        <v>0</v>
      </c>
      <c r="H23" s="213">
        <f t="shared" si="0"/>
        <v>1.0231815394945443E-12</v>
      </c>
      <c r="I23" s="69">
        <v>2000</v>
      </c>
      <c r="J23" s="151"/>
      <c r="K23" s="71"/>
      <c r="L23" s="151"/>
      <c r="M23" s="152"/>
      <c r="N23" s="214"/>
      <c r="O23" s="67"/>
      <c r="P23" s="67"/>
      <c r="Q23" s="66"/>
      <c r="R23" s="152"/>
      <c r="S23" s="143">
        <f t="shared" si="1"/>
        <v>2000</v>
      </c>
    </row>
    <row r="24" spans="1:19" s="12" customFormat="1" ht="15.75" thickBot="1" thickTop="1">
      <c r="A24" s="44">
        <v>20</v>
      </c>
      <c r="B24" s="45" t="s">
        <v>101</v>
      </c>
      <c r="C24" s="452" t="s">
        <v>181</v>
      </c>
      <c r="D24" s="55" t="s">
        <v>12</v>
      </c>
      <c r="E24" s="34">
        <v>43103.02</v>
      </c>
      <c r="F24" s="204">
        <f>'[2]03月'!H24</f>
        <v>19000</v>
      </c>
      <c r="G24" s="38">
        <v>5000</v>
      </c>
      <c r="H24" s="215">
        <f t="shared" si="0"/>
        <v>14000</v>
      </c>
      <c r="I24" s="38">
        <v>0</v>
      </c>
      <c r="J24" s="92"/>
      <c r="K24" s="40"/>
      <c r="L24" s="92"/>
      <c r="M24" s="155"/>
      <c r="N24" s="206"/>
      <c r="O24" s="36"/>
      <c r="P24" s="36"/>
      <c r="Q24" s="35"/>
      <c r="R24" s="155"/>
      <c r="S24" s="143">
        <f t="shared" si="1"/>
        <v>5000</v>
      </c>
    </row>
    <row r="25" spans="1:19" s="12" customFormat="1" ht="15.75" thickBot="1" thickTop="1">
      <c r="A25" s="44">
        <v>21</v>
      </c>
      <c r="B25" s="45" t="s">
        <v>119</v>
      </c>
      <c r="C25" s="456"/>
      <c r="D25" s="46" t="s">
        <v>30</v>
      </c>
      <c r="E25" s="47">
        <v>40631.52</v>
      </c>
      <c r="F25" s="206">
        <f>'[2]03月'!H25</f>
        <v>3000</v>
      </c>
      <c r="G25" s="11">
        <v>3000</v>
      </c>
      <c r="H25" s="205">
        <f t="shared" si="0"/>
        <v>0</v>
      </c>
      <c r="I25" s="11">
        <v>0</v>
      </c>
      <c r="J25" s="144"/>
      <c r="K25" s="9"/>
      <c r="L25" s="144"/>
      <c r="M25" s="145"/>
      <c r="N25" s="207"/>
      <c r="O25" s="7"/>
      <c r="P25" s="7"/>
      <c r="Q25" s="13"/>
      <c r="R25" s="145"/>
      <c r="S25" s="143">
        <f t="shared" si="1"/>
        <v>3000</v>
      </c>
    </row>
    <row r="26" spans="1:19" s="12" customFormat="1" ht="15.75" thickBot="1" thickTop="1">
      <c r="A26" s="44">
        <v>22</v>
      </c>
      <c r="B26" s="45" t="s">
        <v>92</v>
      </c>
      <c r="C26" s="456"/>
      <c r="D26" s="46" t="s">
        <v>5</v>
      </c>
      <c r="E26" s="47">
        <v>30991.72</v>
      </c>
      <c r="F26" s="206">
        <f>'[2]03月'!H26</f>
        <v>0</v>
      </c>
      <c r="G26" s="11">
        <v>0</v>
      </c>
      <c r="H26" s="205">
        <f t="shared" si="0"/>
        <v>0</v>
      </c>
      <c r="I26" s="2">
        <v>3000</v>
      </c>
      <c r="J26" s="156"/>
      <c r="K26" s="216"/>
      <c r="L26" s="156"/>
      <c r="M26" s="157"/>
      <c r="N26" s="207"/>
      <c r="O26" s="7"/>
      <c r="P26" s="7"/>
      <c r="Q26" s="13"/>
      <c r="R26" s="145"/>
      <c r="S26" s="143">
        <f t="shared" si="1"/>
        <v>3000</v>
      </c>
    </row>
    <row r="27" spans="1:19" s="12" customFormat="1" ht="15.75" thickBot="1" thickTop="1">
      <c r="A27" s="44">
        <v>23</v>
      </c>
      <c r="B27" s="45" t="s">
        <v>103</v>
      </c>
      <c r="C27" s="456"/>
      <c r="D27" s="46" t="s">
        <v>14</v>
      </c>
      <c r="E27" s="47">
        <v>42329.34</v>
      </c>
      <c r="F27" s="206">
        <f>'[2]03月'!H27</f>
        <v>12000</v>
      </c>
      <c r="G27" s="11">
        <v>3000</v>
      </c>
      <c r="H27" s="205">
        <f t="shared" si="0"/>
        <v>9000</v>
      </c>
      <c r="I27" s="11">
        <v>0</v>
      </c>
      <c r="J27" s="144"/>
      <c r="K27" s="9"/>
      <c r="L27" s="144"/>
      <c r="M27" s="145"/>
      <c r="N27" s="207"/>
      <c r="O27" s="7"/>
      <c r="P27" s="7"/>
      <c r="Q27" s="13"/>
      <c r="R27" s="145"/>
      <c r="S27" s="143">
        <f t="shared" si="1"/>
        <v>3000</v>
      </c>
    </row>
    <row r="28" spans="1:19" s="12" customFormat="1" ht="15.75" thickBot="1" thickTop="1">
      <c r="A28" s="44">
        <v>24</v>
      </c>
      <c r="B28" s="45" t="s">
        <v>107</v>
      </c>
      <c r="C28" s="456"/>
      <c r="D28" s="46" t="s">
        <v>18</v>
      </c>
      <c r="E28" s="47">
        <v>20779.03</v>
      </c>
      <c r="F28" s="206">
        <f>'[2]03月'!H28</f>
        <v>0</v>
      </c>
      <c r="G28" s="11">
        <v>0</v>
      </c>
      <c r="H28" s="205">
        <f t="shared" si="0"/>
        <v>0</v>
      </c>
      <c r="I28" s="11">
        <v>2000</v>
      </c>
      <c r="J28" s="144"/>
      <c r="K28" s="9"/>
      <c r="L28" s="144"/>
      <c r="M28" s="145"/>
      <c r="N28" s="207"/>
      <c r="O28" s="7"/>
      <c r="P28" s="7"/>
      <c r="Q28" s="13"/>
      <c r="R28" s="145"/>
      <c r="S28" s="143">
        <f t="shared" si="1"/>
        <v>2000</v>
      </c>
    </row>
    <row r="29" spans="1:19" s="12" customFormat="1" ht="15.75" thickBot="1" thickTop="1">
      <c r="A29" s="44">
        <v>25</v>
      </c>
      <c r="B29" s="45" t="s">
        <v>108</v>
      </c>
      <c r="C29" s="456"/>
      <c r="D29" s="46" t="s">
        <v>19</v>
      </c>
      <c r="E29" s="47">
        <v>52915.71</v>
      </c>
      <c r="F29" s="206">
        <f>'[2]03月'!H29</f>
        <v>22000</v>
      </c>
      <c r="G29" s="11">
        <v>5000</v>
      </c>
      <c r="H29" s="205">
        <f t="shared" si="0"/>
        <v>17000</v>
      </c>
      <c r="I29" s="11">
        <v>0</v>
      </c>
      <c r="J29" s="144"/>
      <c r="K29" s="9"/>
      <c r="L29" s="144"/>
      <c r="M29" s="145"/>
      <c r="N29" s="207"/>
      <c r="O29" s="7"/>
      <c r="P29" s="7"/>
      <c r="Q29" s="13"/>
      <c r="R29" s="145"/>
      <c r="S29" s="143">
        <f t="shared" si="1"/>
        <v>5000</v>
      </c>
    </row>
    <row r="30" spans="1:19" s="12" customFormat="1" ht="15.75" thickBot="1" thickTop="1">
      <c r="A30" s="44">
        <v>26</v>
      </c>
      <c r="B30" s="45" t="s">
        <v>121</v>
      </c>
      <c r="C30" s="456"/>
      <c r="D30" s="46" t="s">
        <v>32</v>
      </c>
      <c r="E30" s="47">
        <v>21785.62</v>
      </c>
      <c r="F30" s="210">
        <f>'[2]03月'!H30</f>
        <v>-5538.48</v>
      </c>
      <c r="G30" s="11">
        <v>0</v>
      </c>
      <c r="H30" s="211">
        <f t="shared" si="0"/>
        <v>-5538.48</v>
      </c>
      <c r="I30" s="11">
        <v>2000</v>
      </c>
      <c r="J30" s="144"/>
      <c r="K30" s="9"/>
      <c r="L30" s="144"/>
      <c r="M30" s="145"/>
      <c r="N30" s="207"/>
      <c r="O30" s="7"/>
      <c r="P30" s="7"/>
      <c r="Q30" s="13"/>
      <c r="R30" s="145"/>
      <c r="S30" s="143">
        <f t="shared" si="1"/>
        <v>2000</v>
      </c>
    </row>
    <row r="31" spans="1:19" s="12" customFormat="1" ht="15.75" thickBot="1" thickTop="1">
      <c r="A31" s="44">
        <v>27</v>
      </c>
      <c r="B31" s="45" t="s">
        <v>126</v>
      </c>
      <c r="C31" s="456"/>
      <c r="D31" s="46" t="s">
        <v>37</v>
      </c>
      <c r="E31" s="47">
        <v>24545.45</v>
      </c>
      <c r="F31" s="206">
        <f>'[2]03月'!H31</f>
        <v>0</v>
      </c>
      <c r="G31" s="11">
        <v>0</v>
      </c>
      <c r="H31" s="205">
        <f t="shared" si="0"/>
        <v>0</v>
      </c>
      <c r="I31" s="11">
        <v>1500</v>
      </c>
      <c r="J31" s="144"/>
      <c r="K31" s="9"/>
      <c r="L31" s="144"/>
      <c r="M31" s="145"/>
      <c r="N31" s="207"/>
      <c r="O31" s="7"/>
      <c r="P31" s="7"/>
      <c r="Q31" s="13"/>
      <c r="R31" s="145"/>
      <c r="S31" s="143">
        <f t="shared" si="1"/>
        <v>1500</v>
      </c>
    </row>
    <row r="32" spans="1:19" s="12" customFormat="1" ht="15.75" thickBot="1" thickTop="1">
      <c r="A32" s="44">
        <v>28</v>
      </c>
      <c r="B32" s="45" t="s">
        <v>133</v>
      </c>
      <c r="C32" s="456"/>
      <c r="D32" s="46" t="s">
        <v>241</v>
      </c>
      <c r="E32" s="47">
        <v>16519.62</v>
      </c>
      <c r="F32" s="210">
        <f>'[2]03月'!H32</f>
        <v>-3952.58</v>
      </c>
      <c r="G32" s="11">
        <v>0</v>
      </c>
      <c r="H32" s="211">
        <f t="shared" si="0"/>
        <v>-3952.58</v>
      </c>
      <c r="I32" s="11">
        <v>1000</v>
      </c>
      <c r="J32" s="144"/>
      <c r="K32" s="9"/>
      <c r="L32" s="144"/>
      <c r="M32" s="145"/>
      <c r="N32" s="207"/>
      <c r="O32" s="7"/>
      <c r="P32" s="7"/>
      <c r="Q32" s="13"/>
      <c r="R32" s="145"/>
      <c r="S32" s="143">
        <f t="shared" si="1"/>
        <v>1000</v>
      </c>
    </row>
    <row r="33" spans="1:19" s="12" customFormat="1" ht="15.75" thickBot="1" thickTop="1">
      <c r="A33" s="44">
        <v>29</v>
      </c>
      <c r="B33" s="45" t="s">
        <v>137</v>
      </c>
      <c r="C33" s="456"/>
      <c r="D33" s="46" t="s">
        <v>44</v>
      </c>
      <c r="E33" s="47">
        <v>36546.2</v>
      </c>
      <c r="F33" s="206">
        <f>'[2]03月'!H33</f>
        <v>7000</v>
      </c>
      <c r="G33" s="11">
        <v>3500</v>
      </c>
      <c r="H33" s="205">
        <f t="shared" si="0"/>
        <v>3500</v>
      </c>
      <c r="I33" s="11">
        <v>0</v>
      </c>
      <c r="J33" s="144"/>
      <c r="K33" s="9"/>
      <c r="L33" s="144"/>
      <c r="M33" s="145"/>
      <c r="N33" s="207"/>
      <c r="O33" s="7"/>
      <c r="P33" s="7"/>
      <c r="Q33" s="13"/>
      <c r="R33" s="145">
        <v>350</v>
      </c>
      <c r="S33" s="143">
        <f t="shared" si="1"/>
        <v>3850</v>
      </c>
    </row>
    <row r="34" spans="1:19" s="12" customFormat="1" ht="15.75" thickBot="1" thickTop="1">
      <c r="A34" s="44">
        <v>30</v>
      </c>
      <c r="B34" s="45" t="s">
        <v>141</v>
      </c>
      <c r="C34" s="456"/>
      <c r="D34" s="46" t="s">
        <v>48</v>
      </c>
      <c r="E34" s="47">
        <v>28929.68</v>
      </c>
      <c r="F34" s="206">
        <f>'[2]03月'!H34</f>
        <v>0</v>
      </c>
      <c r="G34" s="11">
        <v>0</v>
      </c>
      <c r="H34" s="205">
        <f t="shared" si="0"/>
        <v>0</v>
      </c>
      <c r="I34" s="11">
        <v>2000</v>
      </c>
      <c r="J34" s="144"/>
      <c r="K34" s="9"/>
      <c r="L34" s="144"/>
      <c r="M34" s="145"/>
      <c r="N34" s="207"/>
      <c r="O34" s="7"/>
      <c r="P34" s="7"/>
      <c r="Q34" s="13"/>
      <c r="R34" s="145"/>
      <c r="S34" s="143">
        <f>G34+I34+K34+N34+O34+Q34+R34</f>
        <v>2000</v>
      </c>
    </row>
    <row r="35" spans="1:19" s="12" customFormat="1" ht="15.75" thickBot="1" thickTop="1">
      <c r="A35" s="44">
        <v>31</v>
      </c>
      <c r="B35" s="45" t="s">
        <v>145</v>
      </c>
      <c r="C35" s="456"/>
      <c r="D35" s="46" t="s">
        <v>242</v>
      </c>
      <c r="E35" s="47">
        <v>28860.97</v>
      </c>
      <c r="F35" s="206">
        <f>'[2]03月'!H35</f>
        <v>4000</v>
      </c>
      <c r="G35" s="11">
        <v>3000</v>
      </c>
      <c r="H35" s="205">
        <f t="shared" si="0"/>
        <v>1000</v>
      </c>
      <c r="I35" s="11">
        <v>0</v>
      </c>
      <c r="J35" s="144"/>
      <c r="K35" s="9"/>
      <c r="L35" s="144"/>
      <c r="M35" s="145"/>
      <c r="N35" s="207"/>
      <c r="O35" s="7"/>
      <c r="P35" s="7"/>
      <c r="Q35" s="13"/>
      <c r="R35" s="145"/>
      <c r="S35" s="143">
        <f t="shared" si="1"/>
        <v>3000</v>
      </c>
    </row>
    <row r="36" spans="1:19" s="12" customFormat="1" ht="15.75" thickBot="1" thickTop="1">
      <c r="A36" s="44">
        <v>32</v>
      </c>
      <c r="B36" s="45" t="s">
        <v>152</v>
      </c>
      <c r="C36" s="394"/>
      <c r="D36" s="64" t="s">
        <v>243</v>
      </c>
      <c r="E36" s="65">
        <v>20356.18</v>
      </c>
      <c r="F36" s="217">
        <f>'[2]03月'!H36</f>
        <v>-6476.02</v>
      </c>
      <c r="G36" s="69">
        <v>0</v>
      </c>
      <c r="H36" s="218">
        <f t="shared" si="0"/>
        <v>-6476.02</v>
      </c>
      <c r="I36" s="69">
        <v>2000</v>
      </c>
      <c r="J36" s="151"/>
      <c r="K36" s="71"/>
      <c r="L36" s="151"/>
      <c r="M36" s="152"/>
      <c r="N36" s="214"/>
      <c r="O36" s="67"/>
      <c r="P36" s="67"/>
      <c r="Q36" s="66"/>
      <c r="R36" s="152"/>
      <c r="S36" s="143">
        <f t="shared" si="1"/>
        <v>2000</v>
      </c>
    </row>
    <row r="37" spans="1:19" s="12" customFormat="1" ht="15.75" thickBot="1" thickTop="1">
      <c r="A37" s="44">
        <v>33</v>
      </c>
      <c r="B37" s="45" t="s">
        <v>142</v>
      </c>
      <c r="C37" s="452" t="s">
        <v>200</v>
      </c>
      <c r="D37" s="55" t="s">
        <v>49</v>
      </c>
      <c r="E37" s="34">
        <v>40671.66</v>
      </c>
      <c r="F37" s="204">
        <f>'[2]03月'!H37</f>
        <v>3000</v>
      </c>
      <c r="G37" s="38">
        <v>3000</v>
      </c>
      <c r="H37" s="215">
        <f t="shared" si="0"/>
        <v>0</v>
      </c>
      <c r="I37" s="38">
        <v>0</v>
      </c>
      <c r="J37" s="92"/>
      <c r="K37" s="40"/>
      <c r="L37" s="92"/>
      <c r="M37" s="155"/>
      <c r="N37" s="206"/>
      <c r="O37" s="36"/>
      <c r="P37" s="36"/>
      <c r="Q37" s="35"/>
      <c r="R37" s="155"/>
      <c r="S37" s="143">
        <f t="shared" si="1"/>
        <v>3000</v>
      </c>
    </row>
    <row r="38" spans="1:19" s="12" customFormat="1" ht="15.75" thickBot="1" thickTop="1">
      <c r="A38" s="44">
        <v>34</v>
      </c>
      <c r="B38" s="45" t="s">
        <v>177</v>
      </c>
      <c r="C38" s="452"/>
      <c r="D38" s="46" t="s">
        <v>244</v>
      </c>
      <c r="E38" s="47">
        <v>18781.96</v>
      </c>
      <c r="F38" s="210">
        <f>'[2]03月'!H38</f>
        <v>-14618.84</v>
      </c>
      <c r="G38" s="11">
        <v>0</v>
      </c>
      <c r="H38" s="211">
        <f t="shared" si="0"/>
        <v>-14618.84</v>
      </c>
      <c r="I38" s="11">
        <v>0</v>
      </c>
      <c r="J38" s="144"/>
      <c r="K38" s="9"/>
      <c r="L38" s="144"/>
      <c r="M38" s="145"/>
      <c r="N38" s="207"/>
      <c r="O38" s="7"/>
      <c r="P38" s="7"/>
      <c r="Q38" s="13"/>
      <c r="R38" s="145"/>
      <c r="S38" s="143">
        <f t="shared" si="1"/>
        <v>0</v>
      </c>
    </row>
    <row r="39" spans="1:19" s="12" customFormat="1" ht="15.75" thickBot="1" thickTop="1">
      <c r="A39" s="44">
        <v>35</v>
      </c>
      <c r="B39" s="45" t="s">
        <v>95</v>
      </c>
      <c r="C39" s="452"/>
      <c r="D39" s="46" t="s">
        <v>7</v>
      </c>
      <c r="E39" s="47">
        <v>30177.33</v>
      </c>
      <c r="F39" s="206">
        <f>'[2]03月'!H39</f>
        <v>0</v>
      </c>
      <c r="G39" s="11">
        <v>0</v>
      </c>
      <c r="H39" s="205">
        <f t="shared" si="0"/>
        <v>0</v>
      </c>
      <c r="I39" s="11">
        <v>3000</v>
      </c>
      <c r="J39" s="144"/>
      <c r="K39" s="9"/>
      <c r="L39" s="144"/>
      <c r="M39" s="145"/>
      <c r="N39" s="207"/>
      <c r="O39" s="7"/>
      <c r="P39" s="7"/>
      <c r="Q39" s="13"/>
      <c r="R39" s="145"/>
      <c r="S39" s="143">
        <f t="shared" si="1"/>
        <v>3000</v>
      </c>
    </row>
    <row r="40" spans="1:19" s="12" customFormat="1" ht="13.5" customHeight="1" thickBot="1" thickTop="1">
      <c r="A40" s="44">
        <v>36</v>
      </c>
      <c r="B40" s="45" t="s">
        <v>102</v>
      </c>
      <c r="C40" s="452"/>
      <c r="D40" s="46" t="s">
        <v>13</v>
      </c>
      <c r="E40" s="47">
        <v>29897.14</v>
      </c>
      <c r="F40" s="210">
        <f>'[2]03月'!H40</f>
        <v>-7329.46</v>
      </c>
      <c r="G40" s="11">
        <v>0</v>
      </c>
      <c r="H40" s="211">
        <f t="shared" si="0"/>
        <v>-7329.46</v>
      </c>
      <c r="I40" s="11">
        <v>2000</v>
      </c>
      <c r="J40" s="144"/>
      <c r="K40" s="9"/>
      <c r="L40" s="144"/>
      <c r="M40" s="145"/>
      <c r="N40" s="207"/>
      <c r="O40" s="7"/>
      <c r="P40" s="7"/>
      <c r="Q40" s="13"/>
      <c r="R40" s="145"/>
      <c r="S40" s="143">
        <f t="shared" si="1"/>
        <v>2000</v>
      </c>
    </row>
    <row r="41" spans="1:19" s="12" customFormat="1" ht="15.75" thickBot="1" thickTop="1">
      <c r="A41" s="44">
        <v>37</v>
      </c>
      <c r="B41" s="45" t="s">
        <v>128</v>
      </c>
      <c r="C41" s="452"/>
      <c r="D41" s="46" t="s">
        <v>38</v>
      </c>
      <c r="E41" s="47">
        <v>25857.41</v>
      </c>
      <c r="F41" s="206">
        <f>'[2]03月'!H41</f>
        <v>-1.8207657603852567E-14</v>
      </c>
      <c r="G41" s="11">
        <v>0</v>
      </c>
      <c r="H41" s="205">
        <f t="shared" si="0"/>
        <v>-1.8207657603852567E-14</v>
      </c>
      <c r="I41" s="11">
        <v>3000</v>
      </c>
      <c r="J41" s="144"/>
      <c r="K41" s="9"/>
      <c r="L41" s="144"/>
      <c r="M41" s="145"/>
      <c r="N41" s="207"/>
      <c r="O41" s="7"/>
      <c r="P41" s="7"/>
      <c r="Q41" s="13"/>
      <c r="R41" s="145"/>
      <c r="S41" s="143">
        <f>G41+I41+K41+N41+O41+Q41+R41</f>
        <v>3000</v>
      </c>
    </row>
    <row r="42" spans="1:19" s="12" customFormat="1" ht="15.75" thickBot="1" thickTop="1">
      <c r="A42" s="44">
        <v>38</v>
      </c>
      <c r="B42" s="45" t="s">
        <v>147</v>
      </c>
      <c r="C42" s="452"/>
      <c r="D42" s="46" t="s">
        <v>245</v>
      </c>
      <c r="E42" s="47">
        <v>16602.45</v>
      </c>
      <c r="F42" s="206">
        <f>'[2]03月'!H42</f>
        <v>9.094947017729282E-13</v>
      </c>
      <c r="G42" s="11">
        <v>0</v>
      </c>
      <c r="H42" s="205">
        <f t="shared" si="0"/>
        <v>9.094947017729282E-13</v>
      </c>
      <c r="I42" s="11">
        <v>1000</v>
      </c>
      <c r="J42" s="144"/>
      <c r="K42" s="9"/>
      <c r="L42" s="144"/>
      <c r="M42" s="145"/>
      <c r="N42" s="207"/>
      <c r="O42" s="7"/>
      <c r="P42" s="7"/>
      <c r="Q42" s="13"/>
      <c r="R42" s="145"/>
      <c r="S42" s="143">
        <f t="shared" si="1"/>
        <v>1000</v>
      </c>
    </row>
    <row r="43" spans="1:19" s="12" customFormat="1" ht="15.75" thickBot="1" thickTop="1">
      <c r="A43" s="44">
        <v>39</v>
      </c>
      <c r="B43" s="45" t="s">
        <v>157</v>
      </c>
      <c r="C43" s="452"/>
      <c r="D43" s="46" t="s">
        <v>60</v>
      </c>
      <c r="E43" s="47">
        <v>16936.42</v>
      </c>
      <c r="F43" s="210">
        <f>'[2]03月'!H43</f>
        <v>-6535.78</v>
      </c>
      <c r="G43" s="11">
        <v>0</v>
      </c>
      <c r="H43" s="211">
        <f t="shared" si="0"/>
        <v>-6535.78</v>
      </c>
      <c r="I43" s="11">
        <v>1000</v>
      </c>
      <c r="J43" s="144"/>
      <c r="K43" s="9"/>
      <c r="L43" s="144"/>
      <c r="M43" s="145"/>
      <c r="N43" s="207"/>
      <c r="O43" s="7"/>
      <c r="P43" s="7"/>
      <c r="Q43" s="13"/>
      <c r="R43" s="145"/>
      <c r="S43" s="143">
        <f t="shared" si="1"/>
        <v>1000</v>
      </c>
    </row>
    <row r="44" spans="1:19" s="12" customFormat="1" ht="15.75" thickBot="1" thickTop="1">
      <c r="A44" s="44">
        <v>40</v>
      </c>
      <c r="B44" s="45" t="s">
        <v>167</v>
      </c>
      <c r="C44" s="455"/>
      <c r="D44" s="64" t="s">
        <v>69</v>
      </c>
      <c r="E44" s="65">
        <v>12179.94</v>
      </c>
      <c r="F44" s="212">
        <v>0</v>
      </c>
      <c r="G44" s="69">
        <v>0</v>
      </c>
      <c r="H44" s="213">
        <f t="shared" si="0"/>
        <v>0</v>
      </c>
      <c r="I44" s="69">
        <v>1000</v>
      </c>
      <c r="J44" s="151"/>
      <c r="K44" s="71"/>
      <c r="L44" s="151"/>
      <c r="M44" s="152"/>
      <c r="N44" s="214"/>
      <c r="O44" s="67"/>
      <c r="P44" s="67"/>
      <c r="Q44" s="66"/>
      <c r="R44" s="152"/>
      <c r="S44" s="143">
        <f t="shared" si="1"/>
        <v>1000</v>
      </c>
    </row>
    <row r="45" spans="1:19" s="12" customFormat="1" ht="15.75" thickBot="1" thickTop="1">
      <c r="A45" s="44">
        <v>41</v>
      </c>
      <c r="B45" s="45" t="s">
        <v>105</v>
      </c>
      <c r="C45" s="452" t="s">
        <v>182</v>
      </c>
      <c r="D45" s="55" t="s">
        <v>16</v>
      </c>
      <c r="E45" s="34">
        <v>26948.59</v>
      </c>
      <c r="F45" s="204">
        <f>'[2]03月'!H45</f>
        <v>8000</v>
      </c>
      <c r="G45" s="38">
        <v>3000</v>
      </c>
      <c r="H45" s="215">
        <f t="shared" si="0"/>
        <v>5000</v>
      </c>
      <c r="I45" s="38">
        <v>0</v>
      </c>
      <c r="J45" s="92"/>
      <c r="K45" s="40"/>
      <c r="L45" s="92"/>
      <c r="M45" s="155"/>
      <c r="N45" s="206"/>
      <c r="O45" s="36"/>
      <c r="P45" s="36"/>
      <c r="Q45" s="35"/>
      <c r="R45" s="155"/>
      <c r="S45" s="143">
        <f t="shared" si="1"/>
        <v>3000</v>
      </c>
    </row>
    <row r="46" spans="1:19" s="12" customFormat="1" ht="15.75" thickBot="1" thickTop="1">
      <c r="A46" s="44">
        <v>42</v>
      </c>
      <c r="B46" s="45" t="s">
        <v>97</v>
      </c>
      <c r="C46" s="452"/>
      <c r="D46" s="46" t="s">
        <v>246</v>
      </c>
      <c r="E46" s="47">
        <v>25057.43</v>
      </c>
      <c r="F46" s="210">
        <f>'[2]03月'!H46</f>
        <v>-2517.57</v>
      </c>
      <c r="G46" s="11">
        <v>0</v>
      </c>
      <c r="H46" s="211">
        <f t="shared" si="0"/>
        <v>-2517.57</v>
      </c>
      <c r="I46" s="11">
        <v>1000</v>
      </c>
      <c r="J46" s="144"/>
      <c r="K46" s="9"/>
      <c r="L46" s="144"/>
      <c r="M46" s="145"/>
      <c r="N46" s="207"/>
      <c r="O46" s="7"/>
      <c r="P46" s="7"/>
      <c r="Q46" s="13"/>
      <c r="R46" s="145"/>
      <c r="S46" s="143">
        <f t="shared" si="1"/>
        <v>1000</v>
      </c>
    </row>
    <row r="47" spans="1:19" s="12" customFormat="1" ht="15.75" thickBot="1" thickTop="1">
      <c r="A47" s="44">
        <v>43</v>
      </c>
      <c r="B47" s="45" t="s">
        <v>93</v>
      </c>
      <c r="C47" s="452"/>
      <c r="D47" s="46" t="s">
        <v>6</v>
      </c>
      <c r="E47" s="47">
        <v>12842.13</v>
      </c>
      <c r="F47" s="206">
        <f>'[2]03月'!H47</f>
        <v>-7.958078640513122E-13</v>
      </c>
      <c r="G47" s="11">
        <v>0</v>
      </c>
      <c r="H47" s="205">
        <f t="shared" si="0"/>
        <v>-7.958078640513122E-13</v>
      </c>
      <c r="I47" s="11">
        <v>2000</v>
      </c>
      <c r="J47" s="144"/>
      <c r="K47" s="9"/>
      <c r="L47" s="144"/>
      <c r="M47" s="145"/>
      <c r="N47" s="207"/>
      <c r="O47" s="7"/>
      <c r="P47" s="7"/>
      <c r="Q47" s="13"/>
      <c r="R47" s="145"/>
      <c r="S47" s="143">
        <f t="shared" si="1"/>
        <v>2000</v>
      </c>
    </row>
    <row r="48" spans="1:19" s="12" customFormat="1" ht="15.75" thickBot="1" thickTop="1">
      <c r="A48" s="44">
        <v>44</v>
      </c>
      <c r="B48" s="45" t="s">
        <v>96</v>
      </c>
      <c r="C48" s="452"/>
      <c r="D48" s="46" t="s">
        <v>8</v>
      </c>
      <c r="E48" s="47">
        <v>25857.89</v>
      </c>
      <c r="F48" s="210">
        <f>'[2]03月'!H48</f>
        <v>-1606.21</v>
      </c>
      <c r="G48" s="11">
        <v>0</v>
      </c>
      <c r="H48" s="211">
        <f t="shared" si="0"/>
        <v>-1606.21</v>
      </c>
      <c r="I48" s="11">
        <v>2000</v>
      </c>
      <c r="J48" s="144"/>
      <c r="K48" s="9"/>
      <c r="L48" s="144"/>
      <c r="M48" s="145"/>
      <c r="N48" s="207"/>
      <c r="O48" s="7"/>
      <c r="P48" s="7"/>
      <c r="Q48" s="13"/>
      <c r="R48" s="145"/>
      <c r="S48" s="143">
        <f t="shared" si="1"/>
        <v>2000</v>
      </c>
    </row>
    <row r="49" spans="1:19" s="12" customFormat="1" ht="15.75" thickBot="1" thickTop="1">
      <c r="A49" s="44">
        <v>45</v>
      </c>
      <c r="B49" s="45" t="s">
        <v>98</v>
      </c>
      <c r="C49" s="452"/>
      <c r="D49" s="46" t="s">
        <v>9</v>
      </c>
      <c r="E49" s="47">
        <v>26051.85</v>
      </c>
      <c r="F49" s="206">
        <f>'[2]03月'!H49</f>
        <v>0</v>
      </c>
      <c r="G49" s="11">
        <v>0</v>
      </c>
      <c r="H49" s="205">
        <f t="shared" si="0"/>
        <v>0</v>
      </c>
      <c r="I49" s="11">
        <v>2000</v>
      </c>
      <c r="J49" s="144"/>
      <c r="K49" s="9"/>
      <c r="L49" s="144"/>
      <c r="M49" s="145"/>
      <c r="N49" s="207"/>
      <c r="O49" s="7"/>
      <c r="P49" s="7"/>
      <c r="Q49" s="13"/>
      <c r="R49" s="145"/>
      <c r="S49" s="143">
        <f t="shared" si="1"/>
        <v>2000</v>
      </c>
    </row>
    <row r="50" spans="1:19" s="12" customFormat="1" ht="15.75" thickBot="1" thickTop="1">
      <c r="A50" s="44">
        <v>46</v>
      </c>
      <c r="B50" s="45" t="s">
        <v>112</v>
      </c>
      <c r="C50" s="452"/>
      <c r="D50" s="46" t="s">
        <v>23</v>
      </c>
      <c r="E50" s="47">
        <v>18349.28</v>
      </c>
      <c r="F50" s="210">
        <f>'[2]03月'!H50</f>
        <v>-7122.92</v>
      </c>
      <c r="G50" s="11">
        <v>0</v>
      </c>
      <c r="H50" s="211">
        <f t="shared" si="0"/>
        <v>-7122.92</v>
      </c>
      <c r="I50" s="11">
        <v>0</v>
      </c>
      <c r="J50" s="144"/>
      <c r="K50" s="9"/>
      <c r="L50" s="144"/>
      <c r="M50" s="145"/>
      <c r="N50" s="207"/>
      <c r="O50" s="7"/>
      <c r="P50" s="7"/>
      <c r="Q50" s="13"/>
      <c r="R50" s="145"/>
      <c r="S50" s="143">
        <f t="shared" si="1"/>
        <v>0</v>
      </c>
    </row>
    <row r="51" spans="1:19" s="12" customFormat="1" ht="15.75" thickBot="1" thickTop="1">
      <c r="A51" s="44">
        <v>47</v>
      </c>
      <c r="B51" s="45" t="s">
        <v>114</v>
      </c>
      <c r="C51" s="452"/>
      <c r="D51" s="46" t="s">
        <v>25</v>
      </c>
      <c r="E51" s="47">
        <v>25989.97</v>
      </c>
      <c r="F51" s="206">
        <f>'[2]03月'!H51</f>
        <v>0</v>
      </c>
      <c r="G51" s="11">
        <v>0</v>
      </c>
      <c r="H51" s="205">
        <f t="shared" si="0"/>
        <v>0</v>
      </c>
      <c r="I51" s="11">
        <v>2000</v>
      </c>
      <c r="J51" s="144"/>
      <c r="K51" s="9"/>
      <c r="L51" s="144"/>
      <c r="M51" s="145"/>
      <c r="N51" s="207"/>
      <c r="O51" s="7"/>
      <c r="P51" s="7"/>
      <c r="Q51" s="13"/>
      <c r="R51" s="145"/>
      <c r="S51" s="143">
        <f t="shared" si="1"/>
        <v>2000</v>
      </c>
    </row>
    <row r="52" spans="1:19" s="12" customFormat="1" ht="15.75" thickBot="1" thickTop="1">
      <c r="A52" s="44">
        <v>48</v>
      </c>
      <c r="B52" s="45" t="s">
        <v>153</v>
      </c>
      <c r="C52" s="452"/>
      <c r="D52" s="46" t="s">
        <v>56</v>
      </c>
      <c r="E52" s="47">
        <v>20088.87</v>
      </c>
      <c r="F52" s="210">
        <f>'[2]03月'!H52</f>
        <v>-6686.63</v>
      </c>
      <c r="G52" s="11">
        <v>0</v>
      </c>
      <c r="H52" s="211">
        <f t="shared" si="0"/>
        <v>-6686.63</v>
      </c>
      <c r="I52" s="11">
        <v>2000</v>
      </c>
      <c r="J52" s="144"/>
      <c r="K52" s="9"/>
      <c r="L52" s="144"/>
      <c r="M52" s="145"/>
      <c r="N52" s="207"/>
      <c r="O52" s="7"/>
      <c r="P52" s="7"/>
      <c r="Q52" s="13"/>
      <c r="R52" s="145"/>
      <c r="S52" s="143">
        <f t="shared" si="1"/>
        <v>2000</v>
      </c>
    </row>
    <row r="53" spans="1:19" s="12" customFormat="1" ht="15.75" thickBot="1" thickTop="1">
      <c r="A53" s="44">
        <v>49</v>
      </c>
      <c r="B53" s="45" t="s">
        <v>158</v>
      </c>
      <c r="C53" s="452"/>
      <c r="D53" s="46" t="s">
        <v>61</v>
      </c>
      <c r="E53" s="47">
        <v>22951.86</v>
      </c>
      <c r="F53" s="206">
        <f>'[2]03月'!H53</f>
        <v>0</v>
      </c>
      <c r="G53" s="11">
        <v>0</v>
      </c>
      <c r="H53" s="205">
        <f t="shared" si="0"/>
        <v>0</v>
      </c>
      <c r="I53" s="11">
        <v>3000</v>
      </c>
      <c r="J53" s="144"/>
      <c r="K53" s="9"/>
      <c r="L53" s="144"/>
      <c r="M53" s="145"/>
      <c r="N53" s="207"/>
      <c r="O53" s="7"/>
      <c r="P53" s="7"/>
      <c r="Q53" s="13"/>
      <c r="R53" s="145"/>
      <c r="S53" s="143">
        <f t="shared" si="1"/>
        <v>3000</v>
      </c>
    </row>
    <row r="54" spans="1:19" s="12" customFormat="1" ht="15.75" thickBot="1" thickTop="1">
      <c r="A54" s="44">
        <v>50</v>
      </c>
      <c r="B54" s="45" t="s">
        <v>172</v>
      </c>
      <c r="C54" s="452"/>
      <c r="D54" s="46" t="s">
        <v>74</v>
      </c>
      <c r="E54" s="47">
        <v>19870.3</v>
      </c>
      <c r="F54" s="206">
        <f>'[2]03月'!H54</f>
        <v>-9.094947017729282E-13</v>
      </c>
      <c r="G54" s="11">
        <v>0</v>
      </c>
      <c r="H54" s="205">
        <f t="shared" si="0"/>
        <v>-9.094947017729282E-13</v>
      </c>
      <c r="I54" s="11">
        <v>2000</v>
      </c>
      <c r="J54" s="144"/>
      <c r="K54" s="9"/>
      <c r="L54" s="144"/>
      <c r="M54" s="145"/>
      <c r="N54" s="207"/>
      <c r="O54" s="7"/>
      <c r="P54" s="7"/>
      <c r="Q54" s="13"/>
      <c r="R54" s="145"/>
      <c r="S54" s="143">
        <f t="shared" si="1"/>
        <v>2000</v>
      </c>
    </row>
    <row r="55" spans="1:19" s="12" customFormat="1" ht="15.75" thickBot="1" thickTop="1">
      <c r="A55" s="44">
        <v>51</v>
      </c>
      <c r="B55" s="45" t="s">
        <v>173</v>
      </c>
      <c r="C55" s="455"/>
      <c r="D55" s="80" t="s">
        <v>75</v>
      </c>
      <c r="E55" s="65">
        <v>0</v>
      </c>
      <c r="F55" s="212">
        <f>'[2]03月'!H55</f>
        <v>0</v>
      </c>
      <c r="G55" s="69">
        <v>0</v>
      </c>
      <c r="H55" s="213">
        <f t="shared" si="0"/>
        <v>0</v>
      </c>
      <c r="I55" s="69">
        <v>2000</v>
      </c>
      <c r="J55" s="151"/>
      <c r="K55" s="71"/>
      <c r="L55" s="160"/>
      <c r="M55" s="161"/>
      <c r="N55" s="219"/>
      <c r="O55" s="15"/>
      <c r="P55" s="67"/>
      <c r="Q55" s="66"/>
      <c r="R55" s="152"/>
      <c r="S55" s="143">
        <f t="shared" si="1"/>
        <v>2000</v>
      </c>
    </row>
    <row r="56" spans="1:19" s="12" customFormat="1" ht="15.75" thickBot="1" thickTop="1">
      <c r="A56" s="44">
        <v>52</v>
      </c>
      <c r="B56" s="45" t="s">
        <v>106</v>
      </c>
      <c r="C56" s="452" t="s">
        <v>202</v>
      </c>
      <c r="D56" s="55" t="s">
        <v>17</v>
      </c>
      <c r="E56" s="34">
        <v>28779.81</v>
      </c>
      <c r="F56" s="204">
        <f>'[2]03月'!H56</f>
        <v>0</v>
      </c>
      <c r="G56" s="38">
        <v>0</v>
      </c>
      <c r="H56" s="215">
        <f t="shared" si="0"/>
        <v>0</v>
      </c>
      <c r="I56" s="38">
        <v>3000</v>
      </c>
      <c r="J56" s="92"/>
      <c r="K56" s="40"/>
      <c r="L56" s="139"/>
      <c r="M56" s="140"/>
      <c r="N56" s="204"/>
      <c r="O56" s="142"/>
      <c r="P56" s="36"/>
      <c r="Q56" s="35"/>
      <c r="R56" s="155"/>
      <c r="S56" s="143">
        <f>G56+I56+K56+N56+O56+Q56+R56</f>
        <v>3000</v>
      </c>
    </row>
    <row r="57" spans="1:19" s="12" customFormat="1" ht="15.75" thickBot="1" thickTop="1">
      <c r="A57" s="44">
        <v>53</v>
      </c>
      <c r="B57" s="45" t="s">
        <v>131</v>
      </c>
      <c r="C57" s="452"/>
      <c r="D57" s="46" t="s">
        <v>39</v>
      </c>
      <c r="E57" s="47">
        <v>26457.66</v>
      </c>
      <c r="F57" s="206">
        <f>'[2]03月'!H57</f>
        <v>0</v>
      </c>
      <c r="G57" s="11">
        <v>0</v>
      </c>
      <c r="H57" s="205">
        <f t="shared" si="0"/>
        <v>0</v>
      </c>
      <c r="I57" s="11">
        <v>3000</v>
      </c>
      <c r="J57" s="144"/>
      <c r="K57" s="9"/>
      <c r="L57" s="144"/>
      <c r="M57" s="145"/>
      <c r="N57" s="207"/>
      <c r="O57" s="7"/>
      <c r="P57" s="7"/>
      <c r="Q57" s="13"/>
      <c r="R57" s="145"/>
      <c r="S57" s="143">
        <f t="shared" si="1"/>
        <v>3000</v>
      </c>
    </row>
    <row r="58" spans="1:19" s="12" customFormat="1" ht="15.75" thickBot="1" thickTop="1">
      <c r="A58" s="44">
        <v>54</v>
      </c>
      <c r="B58" s="45" t="s">
        <v>94</v>
      </c>
      <c r="C58" s="452"/>
      <c r="D58" s="46" t="s">
        <v>247</v>
      </c>
      <c r="E58" s="47">
        <v>2826.31</v>
      </c>
      <c r="F58" s="206">
        <f>'[2]03月'!H58</f>
        <v>0</v>
      </c>
      <c r="G58" s="11">
        <v>0</v>
      </c>
      <c r="H58" s="205">
        <f t="shared" si="0"/>
        <v>0</v>
      </c>
      <c r="I58" s="11">
        <v>3000</v>
      </c>
      <c r="J58" s="144"/>
      <c r="K58" s="9"/>
      <c r="L58" s="144"/>
      <c r="M58" s="145"/>
      <c r="N58" s="207"/>
      <c r="O58" s="7"/>
      <c r="P58" s="7"/>
      <c r="Q58" s="13"/>
      <c r="R58" s="145"/>
      <c r="S58" s="143">
        <f t="shared" si="1"/>
        <v>3000</v>
      </c>
    </row>
    <row r="59" spans="1:19" s="12" customFormat="1" ht="15.75" thickBot="1" thickTop="1">
      <c r="A59" s="44">
        <v>55</v>
      </c>
      <c r="B59" s="45" t="s">
        <v>116</v>
      </c>
      <c r="C59" s="452"/>
      <c r="D59" s="46" t="s">
        <v>27</v>
      </c>
      <c r="E59" s="47">
        <v>23670.35</v>
      </c>
      <c r="F59" s="206">
        <f>'[2]03月'!H59</f>
        <v>-1.3642420526593924E-12</v>
      </c>
      <c r="G59" s="11">
        <v>0</v>
      </c>
      <c r="H59" s="205">
        <f t="shared" si="0"/>
        <v>-1.3642420526593924E-12</v>
      </c>
      <c r="I59" s="11">
        <v>2000</v>
      </c>
      <c r="J59" s="144"/>
      <c r="K59" s="9"/>
      <c r="L59" s="144"/>
      <c r="M59" s="145"/>
      <c r="N59" s="207"/>
      <c r="O59" s="7"/>
      <c r="P59" s="7"/>
      <c r="Q59" s="13"/>
      <c r="R59" s="145"/>
      <c r="S59" s="143">
        <f t="shared" si="1"/>
        <v>2000</v>
      </c>
    </row>
    <row r="60" spans="1:19" s="12" customFormat="1" ht="15.75" thickBot="1" thickTop="1">
      <c r="A60" s="44">
        <v>56</v>
      </c>
      <c r="B60" s="45" t="s">
        <v>138</v>
      </c>
      <c r="C60" s="452"/>
      <c r="D60" s="220" t="s">
        <v>248</v>
      </c>
      <c r="E60" s="47">
        <v>27723.88</v>
      </c>
      <c r="F60" s="206">
        <f>'[2]03月'!H60</f>
        <v>12000</v>
      </c>
      <c r="G60" s="11">
        <v>3000</v>
      </c>
      <c r="H60" s="205">
        <f t="shared" si="0"/>
        <v>9000</v>
      </c>
      <c r="I60" s="11">
        <v>0</v>
      </c>
      <c r="J60" s="144"/>
      <c r="K60" s="9"/>
      <c r="L60" s="144"/>
      <c r="M60" s="145"/>
      <c r="N60" s="207"/>
      <c r="O60" s="7"/>
      <c r="P60" s="7"/>
      <c r="Q60" s="13"/>
      <c r="R60" s="145"/>
      <c r="S60" s="143">
        <f t="shared" si="1"/>
        <v>3000</v>
      </c>
    </row>
    <row r="61" spans="1:19" s="12" customFormat="1" ht="15.75" thickBot="1" thickTop="1">
      <c r="A61" s="44">
        <v>57</v>
      </c>
      <c r="B61" s="45" t="s">
        <v>150</v>
      </c>
      <c r="C61" s="452"/>
      <c r="D61" s="46" t="s">
        <v>54</v>
      </c>
      <c r="E61" s="47">
        <v>21013.79</v>
      </c>
      <c r="F61" s="210">
        <f>'[2]03月'!H61</f>
        <v>-8458.41</v>
      </c>
      <c r="G61" s="11">
        <v>0</v>
      </c>
      <c r="H61" s="211">
        <f t="shared" si="0"/>
        <v>-8458.41</v>
      </c>
      <c r="I61" s="11">
        <v>1000</v>
      </c>
      <c r="J61" s="144"/>
      <c r="K61" s="9"/>
      <c r="L61" s="144"/>
      <c r="M61" s="145"/>
      <c r="N61" s="207"/>
      <c r="O61" s="7"/>
      <c r="P61" s="7"/>
      <c r="Q61" s="13"/>
      <c r="R61" s="145"/>
      <c r="S61" s="143">
        <f t="shared" si="1"/>
        <v>1000</v>
      </c>
    </row>
    <row r="62" spans="1:19" s="12" customFormat="1" ht="15.75" thickBot="1" thickTop="1">
      <c r="A62" s="44">
        <v>58</v>
      </c>
      <c r="B62" s="45" t="s">
        <v>159</v>
      </c>
      <c r="C62" s="452"/>
      <c r="D62" s="46" t="s">
        <v>62</v>
      </c>
      <c r="E62" s="47">
        <v>40476.22</v>
      </c>
      <c r="F62" s="206">
        <f>'[2]03月'!H62</f>
        <v>5000</v>
      </c>
      <c r="G62" s="11">
        <v>3000</v>
      </c>
      <c r="H62" s="205">
        <f t="shared" si="0"/>
        <v>2000</v>
      </c>
      <c r="I62" s="11">
        <v>0</v>
      </c>
      <c r="J62" s="144"/>
      <c r="K62" s="9"/>
      <c r="L62" s="144"/>
      <c r="M62" s="145"/>
      <c r="N62" s="207"/>
      <c r="O62" s="7"/>
      <c r="P62" s="7"/>
      <c r="Q62" s="13"/>
      <c r="R62" s="145"/>
      <c r="S62" s="143">
        <f t="shared" si="1"/>
        <v>3000</v>
      </c>
    </row>
    <row r="63" spans="1:19" s="12" customFormat="1" ht="15.75" thickBot="1" thickTop="1">
      <c r="A63" s="44">
        <v>59</v>
      </c>
      <c r="B63" s="45" t="s">
        <v>163</v>
      </c>
      <c r="C63" s="452"/>
      <c r="D63" s="46" t="s">
        <v>65</v>
      </c>
      <c r="E63" s="47">
        <v>34069.69</v>
      </c>
      <c r="F63" s="206">
        <f>'[2]03月'!H63</f>
        <v>4000</v>
      </c>
      <c r="G63" s="11">
        <v>4000</v>
      </c>
      <c r="H63" s="205">
        <f t="shared" si="0"/>
        <v>0</v>
      </c>
      <c r="I63" s="11">
        <v>0</v>
      </c>
      <c r="J63" s="144"/>
      <c r="K63" s="9"/>
      <c r="L63" s="144"/>
      <c r="M63" s="145"/>
      <c r="N63" s="207"/>
      <c r="O63" s="7"/>
      <c r="P63" s="7"/>
      <c r="Q63" s="13"/>
      <c r="R63" s="145"/>
      <c r="S63" s="143">
        <f t="shared" si="1"/>
        <v>4000</v>
      </c>
    </row>
    <row r="64" spans="1:19" s="12" customFormat="1" ht="15.75" thickBot="1" thickTop="1">
      <c r="A64" s="44">
        <v>60</v>
      </c>
      <c r="B64" s="45" t="s">
        <v>166</v>
      </c>
      <c r="C64" s="452"/>
      <c r="D64" s="46" t="s">
        <v>68</v>
      </c>
      <c r="E64" s="47">
        <v>3063.19</v>
      </c>
      <c r="F64" s="210">
        <f>'[2]03月'!H64</f>
        <v>-27068.21</v>
      </c>
      <c r="G64" s="11">
        <v>0</v>
      </c>
      <c r="H64" s="211">
        <f t="shared" si="0"/>
        <v>-27068.21</v>
      </c>
      <c r="I64" s="11">
        <v>0</v>
      </c>
      <c r="J64" s="144"/>
      <c r="K64" s="9"/>
      <c r="L64" s="144"/>
      <c r="M64" s="145"/>
      <c r="N64" s="207"/>
      <c r="O64" s="7"/>
      <c r="P64" s="7"/>
      <c r="Q64" s="13"/>
      <c r="R64" s="145"/>
      <c r="S64" s="143">
        <f t="shared" si="1"/>
        <v>0</v>
      </c>
    </row>
    <row r="65" spans="1:19" s="12" customFormat="1" ht="15.75" thickBot="1" thickTop="1">
      <c r="A65" s="44">
        <v>61</v>
      </c>
      <c r="B65" s="45" t="s">
        <v>169</v>
      </c>
      <c r="C65" s="452"/>
      <c r="D65" s="46" t="s">
        <v>71</v>
      </c>
      <c r="E65" s="47">
        <v>18422.26</v>
      </c>
      <c r="F65" s="210">
        <f>'[2]03月'!H65</f>
        <v>-10141.84</v>
      </c>
      <c r="G65" s="11">
        <v>0</v>
      </c>
      <c r="H65" s="211">
        <f t="shared" si="0"/>
        <v>-10141.84</v>
      </c>
      <c r="I65" s="11">
        <v>0</v>
      </c>
      <c r="J65" s="144"/>
      <c r="K65" s="9"/>
      <c r="L65" s="144"/>
      <c r="M65" s="145"/>
      <c r="N65" s="207"/>
      <c r="O65" s="7"/>
      <c r="P65" s="7"/>
      <c r="Q65" s="13"/>
      <c r="R65" s="145"/>
      <c r="S65" s="143">
        <f t="shared" si="1"/>
        <v>0</v>
      </c>
    </row>
    <row r="66" spans="1:19" s="12" customFormat="1" ht="15.75" thickBot="1" thickTop="1">
      <c r="A66" s="44">
        <v>62</v>
      </c>
      <c r="B66" s="45" t="s">
        <v>175</v>
      </c>
      <c r="C66" s="455"/>
      <c r="D66" s="64" t="s">
        <v>249</v>
      </c>
      <c r="E66" s="65">
        <v>27367.03</v>
      </c>
      <c r="F66" s="212">
        <f>'[2]03月'!H66</f>
        <v>4000</v>
      </c>
      <c r="G66" s="69">
        <v>2000</v>
      </c>
      <c r="H66" s="213">
        <f t="shared" si="0"/>
        <v>2000</v>
      </c>
      <c r="I66" s="69">
        <v>0</v>
      </c>
      <c r="J66" s="151">
        <v>10000</v>
      </c>
      <c r="K66" s="71">
        <v>3000</v>
      </c>
      <c r="L66" s="151"/>
      <c r="M66" s="152"/>
      <c r="N66" s="214"/>
      <c r="O66" s="67"/>
      <c r="P66" s="67"/>
      <c r="Q66" s="66"/>
      <c r="R66" s="152"/>
      <c r="S66" s="143">
        <f t="shared" si="1"/>
        <v>5000</v>
      </c>
    </row>
    <row r="67" spans="1:19" s="12" customFormat="1" ht="15.75" thickBot="1" thickTop="1">
      <c r="A67" s="44">
        <v>63</v>
      </c>
      <c r="B67" s="45" t="s">
        <v>87</v>
      </c>
      <c r="C67" s="452" t="s">
        <v>204</v>
      </c>
      <c r="D67" s="55" t="s">
        <v>2</v>
      </c>
      <c r="E67" s="34">
        <v>32295.8</v>
      </c>
      <c r="F67" s="204">
        <f>'[2]03月'!H67</f>
        <v>0</v>
      </c>
      <c r="G67" s="38">
        <v>0</v>
      </c>
      <c r="H67" s="215">
        <f t="shared" si="0"/>
        <v>0</v>
      </c>
      <c r="I67" s="38">
        <v>3000</v>
      </c>
      <c r="J67" s="92"/>
      <c r="K67" s="40"/>
      <c r="L67" s="92"/>
      <c r="M67" s="155"/>
      <c r="N67" s="204"/>
      <c r="O67" s="142"/>
      <c r="P67" s="36"/>
      <c r="Q67" s="35"/>
      <c r="R67" s="155"/>
      <c r="S67" s="143">
        <f t="shared" si="1"/>
        <v>3000</v>
      </c>
    </row>
    <row r="68" spans="1:19" s="12" customFormat="1" ht="15.75" thickBot="1" thickTop="1">
      <c r="A68" s="44">
        <v>64</v>
      </c>
      <c r="B68" s="45" t="s">
        <v>140</v>
      </c>
      <c r="C68" s="452"/>
      <c r="D68" s="46" t="s">
        <v>47</v>
      </c>
      <c r="E68" s="47">
        <v>29545.39</v>
      </c>
      <c r="F68" s="206">
        <f>'[2]03月'!H68</f>
        <v>2000</v>
      </c>
      <c r="G68" s="11">
        <v>2000</v>
      </c>
      <c r="H68" s="205">
        <f t="shared" si="0"/>
        <v>0</v>
      </c>
      <c r="I68" s="11">
        <v>1000</v>
      </c>
      <c r="J68" s="144"/>
      <c r="K68" s="9"/>
      <c r="L68" s="144"/>
      <c r="M68" s="145"/>
      <c r="N68" s="207"/>
      <c r="O68" s="7"/>
      <c r="P68" s="7"/>
      <c r="Q68" s="13"/>
      <c r="R68" s="145"/>
      <c r="S68" s="143">
        <f>G68+I68+K68+N68+O68+Q68+R68</f>
        <v>3000</v>
      </c>
    </row>
    <row r="69" spans="1:19" s="12" customFormat="1" ht="15.75" thickBot="1" thickTop="1">
      <c r="A69" s="44">
        <v>65</v>
      </c>
      <c r="B69" s="45" t="s">
        <v>86</v>
      </c>
      <c r="C69" s="452"/>
      <c r="D69" s="46" t="s">
        <v>1</v>
      </c>
      <c r="E69" s="47">
        <v>18640.54</v>
      </c>
      <c r="F69" s="206">
        <f>'[2]03月'!H69</f>
        <v>0</v>
      </c>
      <c r="G69" s="11">
        <v>0</v>
      </c>
      <c r="H69" s="205">
        <f t="shared" si="0"/>
        <v>0</v>
      </c>
      <c r="I69" s="11">
        <v>2000</v>
      </c>
      <c r="J69" s="144"/>
      <c r="K69" s="9"/>
      <c r="L69" s="144"/>
      <c r="M69" s="145"/>
      <c r="N69" s="207"/>
      <c r="O69" s="7"/>
      <c r="P69" s="7"/>
      <c r="Q69" s="13"/>
      <c r="R69" s="145"/>
      <c r="S69" s="143">
        <f t="shared" si="1"/>
        <v>2000</v>
      </c>
    </row>
    <row r="70" spans="1:19" s="12" customFormat="1" ht="15.75" thickBot="1" thickTop="1">
      <c r="A70" s="44">
        <v>66</v>
      </c>
      <c r="B70" s="45" t="s">
        <v>88</v>
      </c>
      <c r="C70" s="452"/>
      <c r="D70" s="46" t="s">
        <v>250</v>
      </c>
      <c r="E70" s="47">
        <v>36198.35</v>
      </c>
      <c r="F70" s="210">
        <f>'[2]03月'!H70</f>
        <v>-32446.35</v>
      </c>
      <c r="G70" s="11">
        <v>0</v>
      </c>
      <c r="H70" s="211">
        <f t="shared" si="0"/>
        <v>-32446.35</v>
      </c>
      <c r="I70" s="11">
        <v>0</v>
      </c>
      <c r="J70" s="144"/>
      <c r="K70" s="9"/>
      <c r="L70" s="144"/>
      <c r="M70" s="145"/>
      <c r="N70" s="207"/>
      <c r="O70" s="7"/>
      <c r="P70" s="7"/>
      <c r="Q70" s="13"/>
      <c r="R70" s="145"/>
      <c r="S70" s="143">
        <f t="shared" si="1"/>
        <v>0</v>
      </c>
    </row>
    <row r="71" spans="1:19" s="12" customFormat="1" ht="15.75" thickBot="1" thickTop="1">
      <c r="A71" s="44">
        <v>67</v>
      </c>
      <c r="B71" s="45" t="s">
        <v>89</v>
      </c>
      <c r="C71" s="452"/>
      <c r="D71" s="46" t="s">
        <v>3</v>
      </c>
      <c r="E71" s="47">
        <v>26869.2</v>
      </c>
      <c r="F71" s="206">
        <f>'[2]03月'!H71</f>
        <v>1.1368683772161603E-12</v>
      </c>
      <c r="G71" s="11">
        <v>0</v>
      </c>
      <c r="H71" s="205">
        <f aca="true" t="shared" si="2" ref="H71:H100">F71-G71</f>
        <v>1.1368683772161603E-12</v>
      </c>
      <c r="I71" s="11">
        <v>2000</v>
      </c>
      <c r="J71" s="144"/>
      <c r="K71" s="9"/>
      <c r="L71" s="144"/>
      <c r="M71" s="145"/>
      <c r="N71" s="207"/>
      <c r="O71" s="7"/>
      <c r="P71" s="7"/>
      <c r="Q71" s="13"/>
      <c r="R71" s="145"/>
      <c r="S71" s="143">
        <f aca="true" t="shared" si="3" ref="S71:S79">G71+I71+K71+N71+O71+Q71+R71</f>
        <v>2000</v>
      </c>
    </row>
    <row r="72" spans="1:19" s="12" customFormat="1" ht="15.75" thickBot="1" thickTop="1">
      <c r="A72" s="44">
        <v>68</v>
      </c>
      <c r="B72" s="45" t="s">
        <v>122</v>
      </c>
      <c r="C72" s="452"/>
      <c r="D72" s="46" t="s">
        <v>33</v>
      </c>
      <c r="E72" s="47">
        <v>28293.02</v>
      </c>
      <c r="F72" s="206">
        <f>'[2]03月'!H72</f>
        <v>2000</v>
      </c>
      <c r="G72" s="11">
        <v>2000</v>
      </c>
      <c r="H72" s="205">
        <f t="shared" si="2"/>
        <v>0</v>
      </c>
      <c r="I72" s="11">
        <v>1000</v>
      </c>
      <c r="J72" s="144"/>
      <c r="K72" s="9"/>
      <c r="L72" s="144"/>
      <c r="M72" s="145"/>
      <c r="N72" s="207"/>
      <c r="O72" s="7"/>
      <c r="P72" s="7"/>
      <c r="Q72" s="13"/>
      <c r="R72" s="145"/>
      <c r="S72" s="143">
        <f t="shared" si="3"/>
        <v>3000</v>
      </c>
    </row>
    <row r="73" spans="1:19" s="12" customFormat="1" ht="15.75" thickBot="1" thickTop="1">
      <c r="A73" s="44">
        <v>69</v>
      </c>
      <c r="B73" s="45" t="s">
        <v>123</v>
      </c>
      <c r="C73" s="452"/>
      <c r="D73" s="46" t="s">
        <v>34</v>
      </c>
      <c r="E73" s="47">
        <v>34357.73</v>
      </c>
      <c r="F73" s="206">
        <f>'[2]03月'!H73</f>
        <v>4000</v>
      </c>
      <c r="G73" s="11">
        <v>3000</v>
      </c>
      <c r="H73" s="205">
        <f t="shared" si="2"/>
        <v>1000</v>
      </c>
      <c r="I73" s="11">
        <v>0</v>
      </c>
      <c r="J73" s="144"/>
      <c r="K73" s="9"/>
      <c r="L73" s="144"/>
      <c r="M73" s="145"/>
      <c r="N73" s="207"/>
      <c r="O73" s="7"/>
      <c r="P73" s="7"/>
      <c r="Q73" s="13"/>
      <c r="R73" s="145"/>
      <c r="S73" s="143">
        <f t="shared" si="3"/>
        <v>3000</v>
      </c>
    </row>
    <row r="74" spans="1:19" s="12" customFormat="1" ht="15.75" thickBot="1" thickTop="1">
      <c r="A74" s="44">
        <v>70</v>
      </c>
      <c r="B74" s="45" t="s">
        <v>124</v>
      </c>
      <c r="C74" s="452"/>
      <c r="D74" s="46" t="s">
        <v>35</v>
      </c>
      <c r="E74" s="47">
        <v>30846.48</v>
      </c>
      <c r="F74" s="206">
        <f>'[2]03月'!H74</f>
        <v>8000</v>
      </c>
      <c r="G74" s="11">
        <v>3000</v>
      </c>
      <c r="H74" s="205">
        <f t="shared" si="2"/>
        <v>5000</v>
      </c>
      <c r="I74" s="11">
        <v>0</v>
      </c>
      <c r="J74" s="144"/>
      <c r="K74" s="9"/>
      <c r="L74" s="144"/>
      <c r="M74" s="145"/>
      <c r="N74" s="207"/>
      <c r="O74" s="7"/>
      <c r="P74" s="7"/>
      <c r="Q74" s="13"/>
      <c r="R74" s="145"/>
      <c r="S74" s="143">
        <f t="shared" si="3"/>
        <v>3000</v>
      </c>
    </row>
    <row r="75" spans="1:19" s="12" customFormat="1" ht="15.75" thickBot="1" thickTop="1">
      <c r="A75" s="44">
        <v>71</v>
      </c>
      <c r="B75" s="45" t="s">
        <v>130</v>
      </c>
      <c r="C75" s="452"/>
      <c r="D75" s="46" t="s">
        <v>251</v>
      </c>
      <c r="E75" s="47">
        <v>23403.97</v>
      </c>
      <c r="F75" s="206">
        <f>'[2]03月'!H75</f>
        <v>0</v>
      </c>
      <c r="G75" s="11">
        <v>0</v>
      </c>
      <c r="H75" s="205">
        <f t="shared" si="2"/>
        <v>0</v>
      </c>
      <c r="I75" s="11">
        <v>2000</v>
      </c>
      <c r="J75" s="144"/>
      <c r="K75" s="9"/>
      <c r="L75" s="144"/>
      <c r="M75" s="145"/>
      <c r="N75" s="207"/>
      <c r="O75" s="7"/>
      <c r="P75" s="7"/>
      <c r="Q75" s="13"/>
      <c r="R75" s="145">
        <v>300</v>
      </c>
      <c r="S75" s="143">
        <f t="shared" si="3"/>
        <v>2300</v>
      </c>
    </row>
    <row r="76" spans="1:19" s="12" customFormat="1" ht="15.75" thickBot="1" thickTop="1">
      <c r="A76" s="44">
        <v>72</v>
      </c>
      <c r="B76" s="45" t="s">
        <v>132</v>
      </c>
      <c r="C76" s="452"/>
      <c r="D76" s="46" t="s">
        <v>40</v>
      </c>
      <c r="E76" s="47">
        <v>35560.68</v>
      </c>
      <c r="F76" s="206">
        <f>'[2]03月'!H76</f>
        <v>3000</v>
      </c>
      <c r="G76" s="11">
        <v>3000</v>
      </c>
      <c r="H76" s="205">
        <f t="shared" si="2"/>
        <v>0</v>
      </c>
      <c r="I76" s="11">
        <v>0</v>
      </c>
      <c r="J76" s="144"/>
      <c r="K76" s="9"/>
      <c r="L76" s="144"/>
      <c r="M76" s="145"/>
      <c r="N76" s="207"/>
      <c r="O76" s="7"/>
      <c r="P76" s="7"/>
      <c r="Q76" s="13"/>
      <c r="R76" s="145"/>
      <c r="S76" s="143">
        <f t="shared" si="3"/>
        <v>3000</v>
      </c>
    </row>
    <row r="77" spans="1:19" s="12" customFormat="1" ht="15.75" thickBot="1" thickTop="1">
      <c r="A77" s="44">
        <v>73</v>
      </c>
      <c r="B77" s="45" t="s">
        <v>139</v>
      </c>
      <c r="C77" s="452"/>
      <c r="D77" s="46" t="s">
        <v>46</v>
      </c>
      <c r="E77" s="47">
        <v>23724.38</v>
      </c>
      <c r="F77" s="206">
        <f>'[2]03月'!H77</f>
        <v>0</v>
      </c>
      <c r="G77" s="11">
        <v>0</v>
      </c>
      <c r="H77" s="205">
        <f t="shared" si="2"/>
        <v>0</v>
      </c>
      <c r="I77" s="11">
        <v>3000</v>
      </c>
      <c r="J77" s="144"/>
      <c r="K77" s="9"/>
      <c r="L77" s="144"/>
      <c r="M77" s="145"/>
      <c r="N77" s="207"/>
      <c r="O77" s="7"/>
      <c r="P77" s="7"/>
      <c r="Q77" s="13"/>
      <c r="R77" s="145"/>
      <c r="S77" s="143">
        <f t="shared" si="3"/>
        <v>3000</v>
      </c>
    </row>
    <row r="78" spans="1:19" s="12" customFormat="1" ht="15.75" thickBot="1" thickTop="1">
      <c r="A78" s="44">
        <v>74</v>
      </c>
      <c r="B78" s="45" t="s">
        <v>144</v>
      </c>
      <c r="C78" s="452"/>
      <c r="D78" s="46" t="s">
        <v>51</v>
      </c>
      <c r="E78" s="47">
        <v>20706.08</v>
      </c>
      <c r="F78" s="206">
        <f>'[2]03月'!H78</f>
        <v>6000</v>
      </c>
      <c r="G78" s="11">
        <v>3000</v>
      </c>
      <c r="H78" s="205">
        <f t="shared" si="2"/>
        <v>3000</v>
      </c>
      <c r="I78" s="11">
        <v>0</v>
      </c>
      <c r="J78" s="144"/>
      <c r="K78" s="9"/>
      <c r="L78" s="144"/>
      <c r="M78" s="145"/>
      <c r="N78" s="207"/>
      <c r="O78" s="7"/>
      <c r="P78" s="7"/>
      <c r="Q78" s="13"/>
      <c r="R78" s="145"/>
      <c r="S78" s="143">
        <f t="shared" si="3"/>
        <v>3000</v>
      </c>
    </row>
    <row r="79" spans="1:19" s="12" customFormat="1" ht="15.75" thickBot="1" thickTop="1">
      <c r="A79" s="44">
        <v>75</v>
      </c>
      <c r="B79" s="45" t="s">
        <v>161</v>
      </c>
      <c r="C79" s="452"/>
      <c r="D79" s="46" t="s">
        <v>83</v>
      </c>
      <c r="E79" s="47">
        <v>22233.84</v>
      </c>
      <c r="F79" s="210">
        <f>'[2]03月'!H79</f>
        <v>-16878.56</v>
      </c>
      <c r="G79" s="11">
        <v>0</v>
      </c>
      <c r="H79" s="211">
        <f t="shared" si="2"/>
        <v>-16878.56</v>
      </c>
      <c r="I79" s="11">
        <v>0</v>
      </c>
      <c r="J79" s="144"/>
      <c r="K79" s="9"/>
      <c r="L79" s="144"/>
      <c r="M79" s="145"/>
      <c r="N79" s="207"/>
      <c r="O79" s="7"/>
      <c r="P79" s="7"/>
      <c r="Q79" s="13"/>
      <c r="R79" s="145"/>
      <c r="S79" s="143">
        <f t="shared" si="3"/>
        <v>0</v>
      </c>
    </row>
    <row r="80" spans="1:19" s="12" customFormat="1" ht="15.75" thickBot="1" thickTop="1">
      <c r="A80" s="44">
        <v>76</v>
      </c>
      <c r="B80" s="45" t="s">
        <v>165</v>
      </c>
      <c r="C80" s="452"/>
      <c r="D80" s="46" t="s">
        <v>67</v>
      </c>
      <c r="E80" s="47">
        <v>24747.67</v>
      </c>
      <c r="F80" s="210">
        <f>'[2]03月'!H80</f>
        <v>-8653.13</v>
      </c>
      <c r="G80" s="11">
        <v>0</v>
      </c>
      <c r="H80" s="211">
        <f t="shared" si="2"/>
        <v>-8653.13</v>
      </c>
      <c r="I80" s="11">
        <v>1000</v>
      </c>
      <c r="J80" s="144"/>
      <c r="K80" s="9"/>
      <c r="L80" s="144"/>
      <c r="M80" s="145"/>
      <c r="N80" s="207"/>
      <c r="O80" s="7"/>
      <c r="P80" s="7"/>
      <c r="Q80" s="13"/>
      <c r="R80" s="145"/>
      <c r="S80" s="143">
        <f>G80+I80+K80+N80+O80+Q80+R80</f>
        <v>1000</v>
      </c>
    </row>
    <row r="81" spans="1:19" s="12" customFormat="1" ht="15.75" thickBot="1" thickTop="1">
      <c r="A81" s="44">
        <v>77</v>
      </c>
      <c r="B81" s="45" t="s">
        <v>168</v>
      </c>
      <c r="C81" s="452"/>
      <c r="D81" s="64" t="s">
        <v>70</v>
      </c>
      <c r="E81" s="65">
        <v>16759.86</v>
      </c>
      <c r="F81" s="217">
        <f>'[2]03月'!H81</f>
        <v>-36841.73</v>
      </c>
      <c r="G81" s="69">
        <v>0</v>
      </c>
      <c r="H81" s="218">
        <f t="shared" si="2"/>
        <v>-36841.73</v>
      </c>
      <c r="I81" s="69">
        <v>0</v>
      </c>
      <c r="J81" s="151"/>
      <c r="K81" s="71"/>
      <c r="L81" s="151"/>
      <c r="M81" s="152"/>
      <c r="N81" s="214"/>
      <c r="O81" s="67"/>
      <c r="P81" s="67"/>
      <c r="Q81" s="66"/>
      <c r="R81" s="152"/>
      <c r="S81" s="143">
        <f aca="true" t="shared" si="4" ref="S81:S88">G81+I81+K81+N81+O81+Q81+R81</f>
        <v>0</v>
      </c>
    </row>
    <row r="82" spans="1:19" s="12" customFormat="1" ht="15.75" thickBot="1" thickTop="1">
      <c r="A82" s="44">
        <v>78</v>
      </c>
      <c r="B82" s="45" t="s">
        <v>113</v>
      </c>
      <c r="C82" s="451" t="s">
        <v>207</v>
      </c>
      <c r="D82" s="55" t="s">
        <v>24</v>
      </c>
      <c r="E82" s="34">
        <v>51806.79</v>
      </c>
      <c r="F82" s="204">
        <f>'[2]03月'!H82</f>
        <v>29000</v>
      </c>
      <c r="G82" s="38">
        <v>5000</v>
      </c>
      <c r="H82" s="215">
        <f t="shared" si="2"/>
        <v>24000</v>
      </c>
      <c r="I82" s="38">
        <v>0</v>
      </c>
      <c r="J82" s="92"/>
      <c r="K82" s="40"/>
      <c r="L82" s="92"/>
      <c r="M82" s="155"/>
      <c r="N82" s="204"/>
      <c r="O82" s="142"/>
      <c r="P82" s="36"/>
      <c r="Q82" s="35"/>
      <c r="R82" s="155"/>
      <c r="S82" s="143">
        <f t="shared" si="4"/>
        <v>5000</v>
      </c>
    </row>
    <row r="83" spans="1:19" s="12" customFormat="1" ht="15.75" thickBot="1" thickTop="1">
      <c r="A83" s="44">
        <v>79</v>
      </c>
      <c r="B83" s="45" t="s">
        <v>164</v>
      </c>
      <c r="C83" s="452"/>
      <c r="D83" s="46" t="s">
        <v>66</v>
      </c>
      <c r="E83" s="47">
        <v>32104.66</v>
      </c>
      <c r="F83" s="206">
        <f>'[2]03月'!H83</f>
        <v>6000</v>
      </c>
      <c r="G83" s="11">
        <v>3000</v>
      </c>
      <c r="H83" s="205">
        <f t="shared" si="2"/>
        <v>3000</v>
      </c>
      <c r="I83" s="11">
        <v>0</v>
      </c>
      <c r="J83" s="144"/>
      <c r="K83" s="9"/>
      <c r="L83" s="144"/>
      <c r="M83" s="145"/>
      <c r="N83" s="207"/>
      <c r="O83" s="7"/>
      <c r="P83" s="7"/>
      <c r="Q83" s="13"/>
      <c r="R83" s="145"/>
      <c r="S83" s="143">
        <f t="shared" si="4"/>
        <v>3000</v>
      </c>
    </row>
    <row r="84" spans="1:19" s="12" customFormat="1" ht="15.75" thickBot="1" thickTop="1">
      <c r="A84" s="44">
        <v>80</v>
      </c>
      <c r="B84" s="45" t="s">
        <v>174</v>
      </c>
      <c r="C84" s="452"/>
      <c r="D84" s="46" t="s">
        <v>76</v>
      </c>
      <c r="E84" s="47">
        <v>30543.71</v>
      </c>
      <c r="F84" s="206">
        <f>'[2]03月'!H84</f>
        <v>0</v>
      </c>
      <c r="G84" s="11">
        <v>0</v>
      </c>
      <c r="H84" s="205">
        <f t="shared" si="2"/>
        <v>0</v>
      </c>
      <c r="I84" s="11">
        <v>3000</v>
      </c>
      <c r="J84" s="144"/>
      <c r="K84" s="9"/>
      <c r="L84" s="144"/>
      <c r="M84" s="145"/>
      <c r="N84" s="207"/>
      <c r="O84" s="7"/>
      <c r="P84" s="7"/>
      <c r="Q84" s="13"/>
      <c r="R84" s="145"/>
      <c r="S84" s="143">
        <f t="shared" si="4"/>
        <v>3000</v>
      </c>
    </row>
    <row r="85" spans="1:19" s="12" customFormat="1" ht="15.75" thickBot="1" thickTop="1">
      <c r="A85" s="44">
        <v>81</v>
      </c>
      <c r="B85" s="45" t="s">
        <v>156</v>
      </c>
      <c r="C85" s="452"/>
      <c r="D85" s="46" t="s">
        <v>59</v>
      </c>
      <c r="E85" s="47">
        <v>37069.67</v>
      </c>
      <c r="F85" s="210">
        <f>'[2]03月'!H85</f>
        <v>-562.7300000000014</v>
      </c>
      <c r="G85" s="11">
        <v>0</v>
      </c>
      <c r="H85" s="211">
        <f t="shared" si="2"/>
        <v>-562.7300000000014</v>
      </c>
      <c r="I85" s="11">
        <v>2000</v>
      </c>
      <c r="J85" s="144"/>
      <c r="K85" s="9"/>
      <c r="L85" s="144"/>
      <c r="M85" s="145"/>
      <c r="N85" s="207"/>
      <c r="O85" s="7"/>
      <c r="P85" s="7"/>
      <c r="Q85" s="13"/>
      <c r="R85" s="145"/>
      <c r="S85" s="143">
        <f t="shared" si="4"/>
        <v>2000</v>
      </c>
    </row>
    <row r="86" spans="1:19" s="12" customFormat="1" ht="15.75" thickBot="1" thickTop="1">
      <c r="A86" s="44">
        <v>82</v>
      </c>
      <c r="B86" s="45" t="s">
        <v>85</v>
      </c>
      <c r="C86" s="452"/>
      <c r="D86" s="46" t="s">
        <v>252</v>
      </c>
      <c r="E86" s="47">
        <v>32327.21</v>
      </c>
      <c r="F86" s="210">
        <f>'[2]03月'!H86</f>
        <v>-3076.59</v>
      </c>
      <c r="G86" s="11">
        <v>0</v>
      </c>
      <c r="H86" s="211">
        <f t="shared" si="2"/>
        <v>-3076.59</v>
      </c>
      <c r="I86" s="11">
        <v>3000</v>
      </c>
      <c r="J86" s="144"/>
      <c r="K86" s="9"/>
      <c r="L86" s="144"/>
      <c r="M86" s="145"/>
      <c r="N86" s="207"/>
      <c r="O86" s="7"/>
      <c r="P86" s="7"/>
      <c r="Q86" s="13"/>
      <c r="R86" s="145"/>
      <c r="S86" s="143">
        <f t="shared" si="4"/>
        <v>3000</v>
      </c>
    </row>
    <row r="87" spans="1:19" s="12" customFormat="1" ht="15.75" thickBot="1" thickTop="1">
      <c r="A87" s="44">
        <v>83</v>
      </c>
      <c r="B87" s="45" t="s">
        <v>99</v>
      </c>
      <c r="C87" s="452"/>
      <c r="D87" s="46" t="s">
        <v>10</v>
      </c>
      <c r="E87" s="47">
        <v>27365.18</v>
      </c>
      <c r="F87" s="206">
        <f>'[2]03月'!H87</f>
        <v>0</v>
      </c>
      <c r="G87" s="11">
        <v>0</v>
      </c>
      <c r="H87" s="205">
        <f t="shared" si="2"/>
        <v>0</v>
      </c>
      <c r="I87" s="11">
        <v>2000</v>
      </c>
      <c r="J87" s="144"/>
      <c r="K87" s="9"/>
      <c r="L87" s="144"/>
      <c r="M87" s="145"/>
      <c r="N87" s="207"/>
      <c r="O87" s="7"/>
      <c r="P87" s="7"/>
      <c r="Q87" s="13"/>
      <c r="R87" s="145"/>
      <c r="S87" s="143">
        <f t="shared" si="4"/>
        <v>2000</v>
      </c>
    </row>
    <row r="88" spans="1:19" s="12" customFormat="1" ht="15.75" thickBot="1" thickTop="1">
      <c r="A88" s="44">
        <v>84</v>
      </c>
      <c r="B88" s="45" t="s">
        <v>111</v>
      </c>
      <c r="C88" s="452"/>
      <c r="D88" s="46" t="s">
        <v>22</v>
      </c>
      <c r="E88" s="47">
        <v>24122.42</v>
      </c>
      <c r="F88" s="206">
        <f>'[2]03月'!H88</f>
        <v>2000</v>
      </c>
      <c r="G88" s="11">
        <v>2000</v>
      </c>
      <c r="H88" s="205">
        <f t="shared" si="2"/>
        <v>0</v>
      </c>
      <c r="I88" s="11">
        <v>0</v>
      </c>
      <c r="J88" s="144"/>
      <c r="K88" s="9"/>
      <c r="L88" s="144"/>
      <c r="M88" s="145"/>
      <c r="N88" s="207"/>
      <c r="O88" s="7"/>
      <c r="P88" s="7"/>
      <c r="Q88" s="13"/>
      <c r="R88" s="145"/>
      <c r="S88" s="143">
        <f t="shared" si="4"/>
        <v>2000</v>
      </c>
    </row>
    <row r="89" spans="1:19" s="12" customFormat="1" ht="15.75" thickBot="1" thickTop="1">
      <c r="A89" s="44">
        <v>85</v>
      </c>
      <c r="B89" s="45" t="s">
        <v>115</v>
      </c>
      <c r="C89" s="452"/>
      <c r="D89" s="46" t="s">
        <v>26</v>
      </c>
      <c r="E89" s="47">
        <v>29502.04</v>
      </c>
      <c r="F89" s="206">
        <f>'[2]03月'!H89</f>
        <v>4000</v>
      </c>
      <c r="G89" s="11">
        <v>3000</v>
      </c>
      <c r="H89" s="205">
        <f t="shared" si="2"/>
        <v>1000</v>
      </c>
      <c r="I89" s="11">
        <v>0</v>
      </c>
      <c r="J89" s="144"/>
      <c r="K89" s="9"/>
      <c r="L89" s="144"/>
      <c r="M89" s="145"/>
      <c r="N89" s="207"/>
      <c r="O89" s="7"/>
      <c r="P89" s="7"/>
      <c r="Q89" s="13"/>
      <c r="R89" s="145"/>
      <c r="S89" s="143">
        <f>G89+I89+K89+N89+O89+Q89+R89</f>
        <v>3000</v>
      </c>
    </row>
    <row r="90" spans="1:19" s="12" customFormat="1" ht="15.75" thickBot="1" thickTop="1">
      <c r="A90" s="44">
        <v>86</v>
      </c>
      <c r="B90" s="45" t="s">
        <v>117</v>
      </c>
      <c r="C90" s="452"/>
      <c r="D90" s="46" t="s">
        <v>28</v>
      </c>
      <c r="E90" s="47">
        <v>31100.44</v>
      </c>
      <c r="F90" s="206">
        <f>'[2]03月'!H90</f>
        <v>3000</v>
      </c>
      <c r="G90" s="11">
        <v>3000</v>
      </c>
      <c r="H90" s="205">
        <f t="shared" si="2"/>
        <v>0</v>
      </c>
      <c r="I90" s="11">
        <v>0</v>
      </c>
      <c r="J90" s="144"/>
      <c r="K90" s="9"/>
      <c r="L90" s="144"/>
      <c r="M90" s="145"/>
      <c r="N90" s="207"/>
      <c r="O90" s="7"/>
      <c r="P90" s="7"/>
      <c r="Q90" s="13"/>
      <c r="R90" s="145"/>
      <c r="S90" s="143">
        <f aca="true" t="shared" si="5" ref="S90:S100">G90+I90+K90+N90+O90+Q90+R90</f>
        <v>3000</v>
      </c>
    </row>
    <row r="91" spans="1:19" s="12" customFormat="1" ht="15.75" thickBot="1" thickTop="1">
      <c r="A91" s="44">
        <v>87</v>
      </c>
      <c r="B91" s="45" t="s">
        <v>118</v>
      </c>
      <c r="C91" s="452"/>
      <c r="D91" s="46" t="s">
        <v>29</v>
      </c>
      <c r="E91" s="47">
        <v>27374.93</v>
      </c>
      <c r="F91" s="206">
        <f>'[2]03月'!H91</f>
        <v>2000</v>
      </c>
      <c r="G91" s="11">
        <v>2000</v>
      </c>
      <c r="H91" s="205">
        <f t="shared" si="2"/>
        <v>0</v>
      </c>
      <c r="I91" s="11">
        <v>1000</v>
      </c>
      <c r="J91" s="144"/>
      <c r="K91" s="9"/>
      <c r="L91" s="144"/>
      <c r="M91" s="145"/>
      <c r="N91" s="207"/>
      <c r="O91" s="7"/>
      <c r="P91" s="7"/>
      <c r="Q91" s="13"/>
      <c r="R91" s="145"/>
      <c r="S91" s="143">
        <f t="shared" si="5"/>
        <v>3000</v>
      </c>
    </row>
    <row r="92" spans="1:19" s="12" customFormat="1" ht="15.75" thickBot="1" thickTop="1">
      <c r="A92" s="44">
        <v>88</v>
      </c>
      <c r="B92" s="45" t="s">
        <v>120</v>
      </c>
      <c r="C92" s="452"/>
      <c r="D92" s="46" t="s">
        <v>31</v>
      </c>
      <c r="E92" s="47">
        <v>25201.26</v>
      </c>
      <c r="F92" s="206">
        <f>'[2]03月'!H92</f>
        <v>-1.4779288903810084E-12</v>
      </c>
      <c r="G92" s="11">
        <v>0</v>
      </c>
      <c r="H92" s="205">
        <f t="shared" si="2"/>
        <v>-1.4779288903810084E-12</v>
      </c>
      <c r="I92" s="11">
        <v>2000</v>
      </c>
      <c r="J92" s="144"/>
      <c r="K92" s="9"/>
      <c r="L92" s="144"/>
      <c r="M92" s="145"/>
      <c r="N92" s="207"/>
      <c r="O92" s="7"/>
      <c r="P92" s="7"/>
      <c r="Q92" s="13"/>
      <c r="R92" s="145"/>
      <c r="S92" s="143">
        <f t="shared" si="5"/>
        <v>2000</v>
      </c>
    </row>
    <row r="93" spans="1:19" s="12" customFormat="1" ht="15.75" thickBot="1" thickTop="1">
      <c r="A93" s="44">
        <v>89</v>
      </c>
      <c r="B93" s="45" t="s">
        <v>129</v>
      </c>
      <c r="C93" s="452"/>
      <c r="D93" s="46" t="s">
        <v>253</v>
      </c>
      <c r="E93" s="47">
        <v>26753.1</v>
      </c>
      <c r="F93" s="206">
        <f>'[2]03月'!H93</f>
        <v>0</v>
      </c>
      <c r="G93" s="11">
        <v>0</v>
      </c>
      <c r="H93" s="205">
        <f t="shared" si="2"/>
        <v>0</v>
      </c>
      <c r="I93" s="11">
        <v>2000</v>
      </c>
      <c r="J93" s="144"/>
      <c r="K93" s="9"/>
      <c r="L93" s="144"/>
      <c r="M93" s="145"/>
      <c r="N93" s="207"/>
      <c r="O93" s="7"/>
      <c r="P93" s="7"/>
      <c r="Q93" s="13"/>
      <c r="R93" s="145"/>
      <c r="S93" s="143">
        <f t="shared" si="5"/>
        <v>2000</v>
      </c>
    </row>
    <row r="94" spans="1:19" s="12" customFormat="1" ht="15.75" thickBot="1" thickTop="1">
      <c r="A94" s="44">
        <v>90</v>
      </c>
      <c r="B94" s="45" t="s">
        <v>134</v>
      </c>
      <c r="C94" s="452"/>
      <c r="D94" s="46" t="s">
        <v>41</v>
      </c>
      <c r="E94" s="47">
        <v>34906.03</v>
      </c>
      <c r="F94" s="206">
        <f>'[2]03月'!H94</f>
        <v>0</v>
      </c>
      <c r="G94" s="11">
        <v>0</v>
      </c>
      <c r="H94" s="205">
        <f t="shared" si="2"/>
        <v>0</v>
      </c>
      <c r="I94" s="11">
        <v>3000</v>
      </c>
      <c r="J94" s="144"/>
      <c r="K94" s="9"/>
      <c r="L94" s="144"/>
      <c r="M94" s="145"/>
      <c r="N94" s="207"/>
      <c r="O94" s="7"/>
      <c r="P94" s="7"/>
      <c r="Q94" s="13"/>
      <c r="R94" s="145"/>
      <c r="S94" s="143">
        <f t="shared" si="5"/>
        <v>3000</v>
      </c>
    </row>
    <row r="95" spans="1:19" s="12" customFormat="1" ht="15.75" thickBot="1" thickTop="1">
      <c r="A95" s="44">
        <v>91</v>
      </c>
      <c r="B95" s="45" t="s">
        <v>136</v>
      </c>
      <c r="C95" s="452"/>
      <c r="D95" s="46" t="s">
        <v>43</v>
      </c>
      <c r="E95" s="47">
        <v>29982.66</v>
      </c>
      <c r="F95" s="206">
        <f>'[2]03月'!H95</f>
        <v>4000</v>
      </c>
      <c r="G95" s="11">
        <v>3000</v>
      </c>
      <c r="H95" s="205">
        <f t="shared" si="2"/>
        <v>1000</v>
      </c>
      <c r="I95" s="11">
        <v>0</v>
      </c>
      <c r="J95" s="144"/>
      <c r="K95" s="9"/>
      <c r="L95" s="144"/>
      <c r="M95" s="145"/>
      <c r="N95" s="207"/>
      <c r="O95" s="7"/>
      <c r="P95" s="7"/>
      <c r="Q95" s="13"/>
      <c r="R95" s="145"/>
      <c r="S95" s="143">
        <f t="shared" si="5"/>
        <v>3000</v>
      </c>
    </row>
    <row r="96" spans="1:19" s="12" customFormat="1" ht="15.75" thickBot="1" thickTop="1">
      <c r="A96" s="44">
        <v>92</v>
      </c>
      <c r="B96" s="45" t="s">
        <v>143</v>
      </c>
      <c r="C96" s="452"/>
      <c r="D96" s="46" t="s">
        <v>50</v>
      </c>
      <c r="E96" s="47">
        <v>21501.03</v>
      </c>
      <c r="F96" s="206">
        <f>'[2]03月'!H96</f>
        <v>0</v>
      </c>
      <c r="G96" s="11">
        <v>0</v>
      </c>
      <c r="H96" s="205">
        <f t="shared" si="2"/>
        <v>0</v>
      </c>
      <c r="I96" s="11">
        <v>2000</v>
      </c>
      <c r="J96" s="144"/>
      <c r="K96" s="9"/>
      <c r="L96" s="144"/>
      <c r="M96" s="145"/>
      <c r="N96" s="207"/>
      <c r="O96" s="7"/>
      <c r="P96" s="7"/>
      <c r="Q96" s="13"/>
      <c r="R96" s="145"/>
      <c r="S96" s="143">
        <f t="shared" si="5"/>
        <v>2000</v>
      </c>
    </row>
    <row r="97" spans="1:19" s="12" customFormat="1" ht="15.75" thickBot="1" thickTop="1">
      <c r="A97" s="44">
        <v>93</v>
      </c>
      <c r="B97" s="45" t="s">
        <v>146</v>
      </c>
      <c r="C97" s="452"/>
      <c r="D97" s="46" t="s">
        <v>254</v>
      </c>
      <c r="E97" s="47">
        <v>25839.38</v>
      </c>
      <c r="F97" s="206">
        <f>'[2]03月'!H97</f>
        <v>5000</v>
      </c>
      <c r="G97" s="11">
        <v>3000</v>
      </c>
      <c r="H97" s="205">
        <f t="shared" si="2"/>
        <v>2000</v>
      </c>
      <c r="I97" s="11">
        <v>0</v>
      </c>
      <c r="J97" s="144"/>
      <c r="K97" s="9"/>
      <c r="L97" s="144"/>
      <c r="M97" s="145"/>
      <c r="N97" s="207"/>
      <c r="O97" s="7"/>
      <c r="P97" s="7"/>
      <c r="Q97" s="13"/>
      <c r="R97" s="145"/>
      <c r="S97" s="143">
        <f t="shared" si="5"/>
        <v>3000</v>
      </c>
    </row>
    <row r="98" spans="1:19" s="12" customFormat="1" ht="15.75" thickBot="1" thickTop="1">
      <c r="A98" s="44">
        <v>94</v>
      </c>
      <c r="B98" s="45" t="s">
        <v>151</v>
      </c>
      <c r="C98" s="452"/>
      <c r="D98" s="46" t="s">
        <v>55</v>
      </c>
      <c r="E98" s="47">
        <v>29449.95</v>
      </c>
      <c r="F98" s="210">
        <f>'[2]03月'!H98</f>
        <v>-5636.65</v>
      </c>
      <c r="G98" s="11">
        <v>0</v>
      </c>
      <c r="H98" s="211">
        <f t="shared" si="2"/>
        <v>-5636.65</v>
      </c>
      <c r="I98" s="11">
        <v>3000</v>
      </c>
      <c r="J98" s="144"/>
      <c r="K98" s="9"/>
      <c r="L98" s="144"/>
      <c r="M98" s="145"/>
      <c r="N98" s="207"/>
      <c r="O98" s="7"/>
      <c r="P98" s="7"/>
      <c r="Q98" s="13"/>
      <c r="R98" s="145"/>
      <c r="S98" s="143">
        <f t="shared" si="5"/>
        <v>3000</v>
      </c>
    </row>
    <row r="99" spans="1:19" s="12" customFormat="1" ht="15.75" thickBot="1" thickTop="1">
      <c r="A99" s="44">
        <v>95</v>
      </c>
      <c r="B99" s="45" t="s">
        <v>154</v>
      </c>
      <c r="C99" s="452"/>
      <c r="D99" s="46" t="s">
        <v>57</v>
      </c>
      <c r="E99" s="47">
        <v>26158.77</v>
      </c>
      <c r="F99" s="206">
        <f>'[2]03月'!H99</f>
        <v>3500</v>
      </c>
      <c r="G99" s="11">
        <v>3500</v>
      </c>
      <c r="H99" s="205">
        <f t="shared" si="2"/>
        <v>0</v>
      </c>
      <c r="I99" s="11">
        <v>0</v>
      </c>
      <c r="J99" s="144"/>
      <c r="K99" s="9"/>
      <c r="L99" s="144"/>
      <c r="M99" s="145"/>
      <c r="N99" s="207"/>
      <c r="O99" s="7"/>
      <c r="P99" s="7"/>
      <c r="Q99" s="13"/>
      <c r="R99" s="145">
        <v>350</v>
      </c>
      <c r="S99" s="143">
        <f t="shared" si="5"/>
        <v>3850</v>
      </c>
    </row>
    <row r="100" spans="1:19" s="12" customFormat="1" ht="15.75" thickBot="1" thickTop="1">
      <c r="A100" s="165">
        <v>96</v>
      </c>
      <c r="B100" s="221" t="s">
        <v>155</v>
      </c>
      <c r="C100" s="455"/>
      <c r="D100" s="64" t="s">
        <v>58</v>
      </c>
      <c r="E100" s="65">
        <v>41471.98</v>
      </c>
      <c r="F100" s="206">
        <f>'[2]03月'!H100</f>
        <v>11000</v>
      </c>
      <c r="G100" s="69">
        <v>3000</v>
      </c>
      <c r="H100" s="205">
        <f t="shared" si="2"/>
        <v>8000</v>
      </c>
      <c r="I100" s="69">
        <v>0</v>
      </c>
      <c r="J100" s="151"/>
      <c r="K100" s="71"/>
      <c r="L100" s="151"/>
      <c r="M100" s="152"/>
      <c r="N100" s="214"/>
      <c r="O100" s="67"/>
      <c r="P100" s="67"/>
      <c r="Q100" s="66"/>
      <c r="R100" s="152"/>
      <c r="S100" s="143">
        <f t="shared" si="5"/>
        <v>3000</v>
      </c>
    </row>
    <row r="101" spans="1:20" s="12" customFormat="1" ht="15" thickTop="1">
      <c r="A101" s="166"/>
      <c r="B101" s="167"/>
      <c r="C101" s="167"/>
      <c r="D101" s="168"/>
      <c r="E101" s="125"/>
      <c r="F101" s="169"/>
      <c r="G101" s="170"/>
      <c r="H101" s="171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172"/>
      <c r="T101" s="105"/>
    </row>
    <row r="102" spans="1:20" s="12" customFormat="1" ht="14.25">
      <c r="A102" s="5"/>
      <c r="B102" s="5"/>
      <c r="C102" s="5"/>
      <c r="D102" s="173" t="s">
        <v>82</v>
      </c>
      <c r="E102" s="174">
        <v>13621.44</v>
      </c>
      <c r="F102" s="102">
        <v>10517.44</v>
      </c>
      <c r="G102" s="144">
        <v>0</v>
      </c>
      <c r="H102" s="175">
        <f>F102-G102</f>
        <v>10517.44</v>
      </c>
      <c r="I102" s="144">
        <v>0</v>
      </c>
      <c r="J102" s="144"/>
      <c r="K102" s="144"/>
      <c r="L102" s="144"/>
      <c r="M102" s="144"/>
      <c r="N102" s="144"/>
      <c r="O102" s="144"/>
      <c r="P102" s="144"/>
      <c r="Q102" s="144"/>
      <c r="R102" s="144"/>
      <c r="S102" s="176">
        <v>0</v>
      </c>
      <c r="T102" s="105"/>
    </row>
    <row r="103" spans="1:20" s="12" customFormat="1" ht="15" thickBot="1">
      <c r="A103" s="5"/>
      <c r="B103" s="5"/>
      <c r="C103" s="5"/>
      <c r="D103" s="109"/>
      <c r="F103" s="110"/>
      <c r="G103" s="110"/>
      <c r="H103" s="110"/>
      <c r="I103" s="109"/>
      <c r="J103" s="128"/>
      <c r="K103" s="110"/>
      <c r="N103" s="177"/>
      <c r="O103" s="177"/>
      <c r="Q103" s="109"/>
      <c r="R103" s="109"/>
      <c r="S103" s="178"/>
      <c r="T103" s="105"/>
    </row>
    <row r="104" spans="1:19" s="12" customFormat="1" ht="15.75" thickBot="1" thickTop="1">
      <c r="A104" s="5"/>
      <c r="B104" s="5"/>
      <c r="C104" s="179"/>
      <c r="D104" s="180" t="s">
        <v>227</v>
      </c>
      <c r="E104" s="119"/>
      <c r="F104" s="116">
        <f>SUM(F6:F102)</f>
        <v>119749.15000000001</v>
      </c>
      <c r="G104" s="117">
        <f>SUM(G6:G103)</f>
        <v>120000</v>
      </c>
      <c r="H104" s="118">
        <f>SUM(H6:H102)</f>
        <v>-250.85000000003674</v>
      </c>
      <c r="I104" s="119">
        <f>SUM(I6:I102)</f>
        <v>106500</v>
      </c>
      <c r="J104" s="119">
        <f>SUM(J6:J100)</f>
        <v>22000</v>
      </c>
      <c r="K104" s="119">
        <f>SUM(K6:K100)</f>
        <v>9000</v>
      </c>
      <c r="L104" s="119">
        <f>SUM(L6:L100)</f>
        <v>0</v>
      </c>
      <c r="M104" s="119">
        <f>SUM(M6:M100)</f>
        <v>0</v>
      </c>
      <c r="N104" s="119">
        <f>SUM(N19:N102)</f>
        <v>900</v>
      </c>
      <c r="O104" s="119">
        <f>SUM(O19:O100)</f>
        <v>300</v>
      </c>
      <c r="P104" s="119"/>
      <c r="Q104" s="119">
        <f>SUM(Q11:Q102)</f>
        <v>500</v>
      </c>
      <c r="R104" s="119">
        <f>SUM(R6:R102)</f>
        <v>1600</v>
      </c>
      <c r="S104" s="182">
        <f>SUM(S6:S102)</f>
        <v>238800</v>
      </c>
    </row>
    <row r="105" spans="1:21" s="12" customFormat="1" ht="15" thickTop="1">
      <c r="A105" s="5"/>
      <c r="B105" s="5"/>
      <c r="C105" s="5"/>
      <c r="D105" s="183"/>
      <c r="E105" s="92"/>
      <c r="F105" s="124"/>
      <c r="G105" s="92"/>
      <c r="H105" s="184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185"/>
      <c r="T105" s="186"/>
      <c r="U105" s="186"/>
    </row>
    <row r="106" spans="1:21" s="12" customFormat="1" ht="14.25">
      <c r="A106" s="5"/>
      <c r="B106" s="5"/>
      <c r="C106" s="5"/>
      <c r="D106" s="173"/>
      <c r="E106" s="144"/>
      <c r="F106" s="187"/>
      <c r="G106" s="144"/>
      <c r="H106" s="188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89"/>
      <c r="T106" s="186"/>
      <c r="U106" s="186"/>
    </row>
    <row r="107" spans="1:21" s="12" customFormat="1" ht="14.25">
      <c r="A107" s="5"/>
      <c r="B107" s="5"/>
      <c r="C107" s="5"/>
      <c r="D107" s="173"/>
      <c r="E107" s="160"/>
      <c r="F107" s="190"/>
      <c r="G107" s="160"/>
      <c r="H107" s="188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89"/>
      <c r="T107" s="186"/>
      <c r="U107" s="186"/>
    </row>
    <row r="108" spans="1:21" s="12" customFormat="1" ht="15" thickBot="1">
      <c r="A108" s="191"/>
      <c r="B108" s="191"/>
      <c r="C108" s="191"/>
      <c r="D108" s="192"/>
      <c r="E108" s="193"/>
      <c r="F108" s="194"/>
      <c r="G108" s="193"/>
      <c r="H108" s="195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6"/>
      <c r="T108" s="186"/>
      <c r="U108" s="186"/>
    </row>
    <row r="109" spans="19:20" ht="14.25">
      <c r="S109" s="1"/>
      <c r="T109" s="1"/>
    </row>
  </sheetData>
  <mergeCells count="24">
    <mergeCell ref="A1:S1"/>
    <mergeCell ref="A2:S3"/>
    <mergeCell ref="A4:A5"/>
    <mergeCell ref="C4:C5"/>
    <mergeCell ref="D4:D5"/>
    <mergeCell ref="E4:E5"/>
    <mergeCell ref="F4:F5"/>
    <mergeCell ref="G4:G5"/>
    <mergeCell ref="H4:H5"/>
    <mergeCell ref="I4:I5"/>
    <mergeCell ref="Q4:Q5"/>
    <mergeCell ref="R4:R5"/>
    <mergeCell ref="S4:S5"/>
    <mergeCell ref="C6:C23"/>
    <mergeCell ref="J4:K4"/>
    <mergeCell ref="L4:M4"/>
    <mergeCell ref="N4:N5"/>
    <mergeCell ref="O4:O5"/>
    <mergeCell ref="C67:C81"/>
    <mergeCell ref="C82:C100"/>
    <mergeCell ref="C24:C36"/>
    <mergeCell ref="C37:C44"/>
    <mergeCell ref="C45:C55"/>
    <mergeCell ref="C56:C66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V107"/>
  <sheetViews>
    <sheetView workbookViewId="0" topLeftCell="A1">
      <selection activeCell="L33" sqref="L33"/>
    </sheetView>
  </sheetViews>
  <sheetFormatPr defaultColWidth="9.00390625" defaultRowHeight="14.25"/>
  <cols>
    <col min="1" max="1" width="4.50390625" style="0" bestFit="1" customWidth="1"/>
    <col min="2" max="2" width="8.50390625" style="0" hidden="1" customWidth="1"/>
    <col min="3" max="3" width="4.50390625" style="0" bestFit="1" customWidth="1"/>
    <col min="4" max="4" width="7.75390625" style="0" customWidth="1"/>
    <col min="5" max="5" width="10.625" style="0" hidden="1" customWidth="1"/>
    <col min="6" max="6" width="11.25390625" style="0" customWidth="1"/>
    <col min="7" max="7" width="10.375" style="0" customWidth="1"/>
    <col min="8" max="8" width="11.25390625" style="0" customWidth="1"/>
    <col min="9" max="9" width="10.625" style="0" customWidth="1"/>
    <col min="10" max="10" width="6.50390625" style="0" hidden="1" customWidth="1"/>
    <col min="11" max="11" width="8.75390625" style="0" customWidth="1"/>
    <col min="12" max="12" width="8.125" style="0" customWidth="1"/>
    <col min="13" max="13" width="8.25390625" style="0" customWidth="1"/>
    <col min="14" max="15" width="8.25390625" style="0" hidden="1" customWidth="1"/>
    <col min="16" max="16" width="6.875" style="0" customWidth="1"/>
    <col min="17" max="17" width="4.125" style="0" hidden="1" customWidth="1"/>
    <col min="18" max="18" width="5.875" style="0" hidden="1" customWidth="1"/>
    <col min="19" max="20" width="11.25390625" style="0" bestFit="1" customWidth="1"/>
    <col min="21" max="21" width="11.00390625" style="0" customWidth="1"/>
  </cols>
  <sheetData>
    <row r="1" spans="1:19" ht="36.75" customHeight="1" thickBot="1">
      <c r="A1" s="467" t="s">
        <v>183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</row>
    <row r="2" spans="1:20" ht="21.75" customHeight="1" thickTop="1">
      <c r="A2" s="445" t="s">
        <v>255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7"/>
      <c r="T2" s="17"/>
    </row>
    <row r="3" spans="1:19" ht="1.5" customHeight="1" thickBot="1">
      <c r="A3" s="448"/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50"/>
    </row>
    <row r="4" spans="1:22" s="231" customFormat="1" ht="40.5" customHeight="1" thickBot="1" thickTop="1">
      <c r="A4" s="222" t="s">
        <v>184</v>
      </c>
      <c r="B4" s="223" t="s">
        <v>180</v>
      </c>
      <c r="C4" s="224" t="s">
        <v>185</v>
      </c>
      <c r="D4" s="223" t="s">
        <v>186</v>
      </c>
      <c r="E4" s="26" t="s">
        <v>187</v>
      </c>
      <c r="F4" s="26" t="s">
        <v>256</v>
      </c>
      <c r="G4" s="26" t="s">
        <v>215</v>
      </c>
      <c r="H4" s="26" t="s">
        <v>257</v>
      </c>
      <c r="I4" s="225" t="s">
        <v>84</v>
      </c>
      <c r="J4" s="26"/>
      <c r="K4" s="226" t="s">
        <v>217</v>
      </c>
      <c r="L4" s="227" t="s">
        <v>258</v>
      </c>
      <c r="M4" s="227" t="s">
        <v>259</v>
      </c>
      <c r="N4" s="227"/>
      <c r="O4" s="227"/>
      <c r="P4" s="227" t="s">
        <v>260</v>
      </c>
      <c r="Q4" s="25"/>
      <c r="R4" s="25"/>
      <c r="S4" s="228" t="s">
        <v>192</v>
      </c>
      <c r="T4" s="229"/>
      <c r="U4" s="230"/>
      <c r="V4" s="230"/>
    </row>
    <row r="5" spans="1:22" s="12" customFormat="1" ht="15.75" customHeight="1" thickBot="1" thickTop="1">
      <c r="A5" s="31">
        <v>1</v>
      </c>
      <c r="B5" s="32" t="s">
        <v>100</v>
      </c>
      <c r="C5" s="451" t="s">
        <v>193</v>
      </c>
      <c r="D5" s="33" t="s">
        <v>11</v>
      </c>
      <c r="E5" s="34">
        <v>56929.89</v>
      </c>
      <c r="F5" s="206">
        <f>'[2]04月'!H6</f>
        <v>51000</v>
      </c>
      <c r="G5" s="36">
        <v>5000</v>
      </c>
      <c r="H5" s="205">
        <f>F5-G5</f>
        <v>46000</v>
      </c>
      <c r="I5" s="38">
        <v>0</v>
      </c>
      <c r="J5" s="40"/>
      <c r="K5" s="232"/>
      <c r="L5" s="39">
        <v>300</v>
      </c>
      <c r="M5" s="206"/>
      <c r="N5" s="41"/>
      <c r="O5" s="41"/>
      <c r="P5" s="38"/>
      <c r="Q5" s="36"/>
      <c r="R5" s="36"/>
      <c r="S5" s="143">
        <f>G5+I5+K5+L5+P5+Q5+R5+J5+M5+N5+O5</f>
        <v>5300</v>
      </c>
      <c r="T5" s="127"/>
      <c r="U5" s="127"/>
      <c r="V5" s="127"/>
    </row>
    <row r="6" spans="1:22" s="12" customFormat="1" ht="15.75" thickBot="1" thickTop="1">
      <c r="A6" s="44">
        <v>2</v>
      </c>
      <c r="B6" s="233" t="s">
        <v>261</v>
      </c>
      <c r="C6" s="452"/>
      <c r="D6" s="55" t="s">
        <v>262</v>
      </c>
      <c r="E6" s="34"/>
      <c r="F6" s="206">
        <f>'[2]04月'!H7</f>
        <v>0</v>
      </c>
      <c r="G6" s="36">
        <v>0</v>
      </c>
      <c r="H6" s="205">
        <f aca="true" t="shared" si="0" ref="H6:H69">F6-G6</f>
        <v>0</v>
      </c>
      <c r="I6" s="38">
        <v>0</v>
      </c>
      <c r="J6" s="40"/>
      <c r="K6" s="234"/>
      <c r="L6" s="39"/>
      <c r="M6" s="206"/>
      <c r="N6" s="41"/>
      <c r="O6" s="41"/>
      <c r="P6" s="38"/>
      <c r="Q6" s="36"/>
      <c r="R6" s="36"/>
      <c r="S6" s="143">
        <f aca="true" t="shared" si="1" ref="S6:S69">G6+I6+K6+L6+P6+Q6+R6+J6+M6+N6+O6</f>
        <v>0</v>
      </c>
      <c r="T6" s="127"/>
      <c r="U6" s="127"/>
      <c r="V6" s="127"/>
    </row>
    <row r="7" spans="1:22" s="12" customFormat="1" ht="15.75" thickBot="1" thickTop="1">
      <c r="A7" s="44">
        <v>3</v>
      </c>
      <c r="B7" s="45" t="s">
        <v>90</v>
      </c>
      <c r="C7" s="452"/>
      <c r="D7" s="46" t="s">
        <v>194</v>
      </c>
      <c r="E7" s="47">
        <v>30059.97</v>
      </c>
      <c r="F7" s="206">
        <f>'[2]04月'!H8</f>
        <v>0</v>
      </c>
      <c r="G7" s="7">
        <v>0</v>
      </c>
      <c r="H7" s="205">
        <f t="shared" si="0"/>
        <v>0</v>
      </c>
      <c r="I7" s="11">
        <v>3000</v>
      </c>
      <c r="J7" s="9"/>
      <c r="K7" s="40"/>
      <c r="L7" s="8"/>
      <c r="M7" s="207"/>
      <c r="N7" s="10"/>
      <c r="O7" s="10"/>
      <c r="P7" s="11"/>
      <c r="Q7" s="7"/>
      <c r="R7" s="7"/>
      <c r="S7" s="143">
        <f t="shared" si="1"/>
        <v>3000</v>
      </c>
      <c r="T7" s="127"/>
      <c r="U7" s="127"/>
      <c r="V7" s="127"/>
    </row>
    <row r="8" spans="1:22" s="12" customFormat="1" ht="15.75" customHeight="1" thickBot="1" thickTop="1">
      <c r="A8" s="44">
        <v>4</v>
      </c>
      <c r="B8" s="45" t="s">
        <v>104</v>
      </c>
      <c r="C8" s="452"/>
      <c r="D8" s="46" t="s">
        <v>15</v>
      </c>
      <c r="E8" s="47">
        <v>50491.76</v>
      </c>
      <c r="F8" s="206">
        <f>'[2]04月'!H9</f>
        <v>15000</v>
      </c>
      <c r="G8" s="7">
        <v>5000</v>
      </c>
      <c r="H8" s="205">
        <f t="shared" si="0"/>
        <v>10000</v>
      </c>
      <c r="I8" s="38">
        <v>0</v>
      </c>
      <c r="J8" s="9"/>
      <c r="K8" s="9"/>
      <c r="L8" s="8"/>
      <c r="M8" s="207"/>
      <c r="N8" s="10"/>
      <c r="O8" s="10"/>
      <c r="P8" s="11"/>
      <c r="Q8" s="7"/>
      <c r="R8" s="7"/>
      <c r="S8" s="143">
        <f t="shared" si="1"/>
        <v>5000</v>
      </c>
      <c r="T8" s="127"/>
      <c r="U8" s="127"/>
      <c r="V8" s="127"/>
    </row>
    <row r="9" spans="1:19" s="12" customFormat="1" ht="15.75" thickBot="1" thickTop="1">
      <c r="A9" s="44">
        <v>5</v>
      </c>
      <c r="B9" s="45" t="s">
        <v>109</v>
      </c>
      <c r="C9" s="452"/>
      <c r="D9" s="46" t="s">
        <v>20</v>
      </c>
      <c r="E9" s="47">
        <v>38543.5</v>
      </c>
      <c r="F9" s="206">
        <f>'[2]04月'!H10</f>
        <v>10000</v>
      </c>
      <c r="G9" s="7">
        <v>5000</v>
      </c>
      <c r="H9" s="205">
        <f t="shared" si="0"/>
        <v>5000</v>
      </c>
      <c r="I9" s="38">
        <v>0</v>
      </c>
      <c r="J9" s="9"/>
      <c r="K9" s="9"/>
      <c r="L9" s="8"/>
      <c r="M9" s="207"/>
      <c r="N9" s="10"/>
      <c r="O9" s="10"/>
      <c r="P9" s="11"/>
      <c r="Q9" s="7"/>
      <c r="R9" s="7"/>
      <c r="S9" s="143">
        <f t="shared" si="1"/>
        <v>5000</v>
      </c>
    </row>
    <row r="10" spans="1:19" s="12" customFormat="1" ht="15.75" thickBot="1" thickTop="1">
      <c r="A10" s="44">
        <v>6</v>
      </c>
      <c r="B10" s="45" t="s">
        <v>160</v>
      </c>
      <c r="C10" s="452"/>
      <c r="D10" s="46" t="s">
        <v>63</v>
      </c>
      <c r="E10" s="47">
        <v>41184.82</v>
      </c>
      <c r="F10" s="206">
        <f>'[2]04月'!H11</f>
        <v>12000</v>
      </c>
      <c r="G10" s="7">
        <v>4000</v>
      </c>
      <c r="H10" s="205">
        <f t="shared" si="0"/>
        <v>8000</v>
      </c>
      <c r="I10" s="38">
        <v>0</v>
      </c>
      <c r="J10" s="9"/>
      <c r="K10" s="9"/>
      <c r="L10" s="8"/>
      <c r="M10" s="207"/>
      <c r="N10" s="10"/>
      <c r="O10" s="10"/>
      <c r="P10" s="11"/>
      <c r="Q10" s="7"/>
      <c r="R10" s="7"/>
      <c r="S10" s="143">
        <f>G10+I10+K10+L10+P10+Q10+R10+J10+M10+N10+O10</f>
        <v>4000</v>
      </c>
    </row>
    <row r="11" spans="1:19" s="12" customFormat="1" ht="15.75" thickBot="1" thickTop="1">
      <c r="A11" s="44">
        <v>7</v>
      </c>
      <c r="B11" s="45" t="s">
        <v>110</v>
      </c>
      <c r="C11" s="452"/>
      <c r="D11" s="46" t="s">
        <v>21</v>
      </c>
      <c r="E11" s="47">
        <v>28321.78</v>
      </c>
      <c r="F11" s="206">
        <f>'[2]04月'!H12</f>
        <v>9000</v>
      </c>
      <c r="G11" s="7">
        <v>3000</v>
      </c>
      <c r="H11" s="205">
        <f t="shared" si="0"/>
        <v>6000</v>
      </c>
      <c r="I11" s="38">
        <v>0</v>
      </c>
      <c r="J11" s="9"/>
      <c r="K11" s="9"/>
      <c r="L11" s="8">
        <v>300</v>
      </c>
      <c r="M11" s="207"/>
      <c r="N11" s="10"/>
      <c r="O11" s="10"/>
      <c r="P11" s="11">
        <v>100</v>
      </c>
      <c r="Q11" s="7"/>
      <c r="R11" s="7"/>
      <c r="S11" s="143">
        <f t="shared" si="1"/>
        <v>3400</v>
      </c>
    </row>
    <row r="12" spans="1:19" s="12" customFormat="1" ht="15.75" thickBot="1" thickTop="1">
      <c r="A12" s="44">
        <v>8</v>
      </c>
      <c r="B12" s="45" t="s">
        <v>91</v>
      </c>
      <c r="C12" s="452"/>
      <c r="D12" s="46" t="s">
        <v>4</v>
      </c>
      <c r="E12" s="47">
        <v>35042.09</v>
      </c>
      <c r="F12" s="206">
        <f>'[2]04月'!H13</f>
        <v>12000</v>
      </c>
      <c r="G12" s="7">
        <v>4000</v>
      </c>
      <c r="H12" s="205">
        <f t="shared" si="0"/>
        <v>8000</v>
      </c>
      <c r="I12" s="38">
        <v>0</v>
      </c>
      <c r="J12" s="9"/>
      <c r="K12" s="9"/>
      <c r="L12" s="8"/>
      <c r="M12" s="207"/>
      <c r="N12" s="10"/>
      <c r="O12" s="10"/>
      <c r="P12" s="11"/>
      <c r="Q12" s="7"/>
      <c r="R12" s="7"/>
      <c r="S12" s="143">
        <f t="shared" si="1"/>
        <v>4000</v>
      </c>
    </row>
    <row r="13" spans="1:19" s="12" customFormat="1" ht="15.75" thickBot="1" thickTop="1">
      <c r="A13" s="44">
        <v>9</v>
      </c>
      <c r="B13" s="45" t="s">
        <v>125</v>
      </c>
      <c r="C13" s="452"/>
      <c r="D13" s="46" t="s">
        <v>36</v>
      </c>
      <c r="E13" s="47">
        <v>24855.36</v>
      </c>
      <c r="F13" s="206">
        <f>'[2]04月'!H14</f>
        <v>0</v>
      </c>
      <c r="G13" s="7">
        <v>0</v>
      </c>
      <c r="H13" s="205">
        <f t="shared" si="0"/>
        <v>0</v>
      </c>
      <c r="I13" s="38">
        <v>0</v>
      </c>
      <c r="J13" s="9"/>
      <c r="K13" s="9"/>
      <c r="L13" s="8"/>
      <c r="M13" s="207"/>
      <c r="N13" s="10"/>
      <c r="O13" s="10"/>
      <c r="P13" s="11"/>
      <c r="Q13" s="7"/>
      <c r="R13" s="7"/>
      <c r="S13" s="143">
        <f>G13+I13+K13+L13+P13+Q13+R13+J13+M13+N13+O13</f>
        <v>0</v>
      </c>
    </row>
    <row r="14" spans="1:19" s="12" customFormat="1" ht="15.75" thickBot="1" thickTop="1">
      <c r="A14" s="44">
        <v>10</v>
      </c>
      <c r="B14" s="45" t="s">
        <v>127</v>
      </c>
      <c r="C14" s="452"/>
      <c r="D14" s="46" t="s">
        <v>195</v>
      </c>
      <c r="E14" s="47">
        <v>23155.51</v>
      </c>
      <c r="F14" s="206">
        <f>'[2]04月'!H15</f>
        <v>0</v>
      </c>
      <c r="G14" s="7">
        <v>0</v>
      </c>
      <c r="H14" s="205">
        <f t="shared" si="0"/>
        <v>0</v>
      </c>
      <c r="I14" s="11">
        <v>3000</v>
      </c>
      <c r="J14" s="9"/>
      <c r="K14" s="9"/>
      <c r="L14" s="8"/>
      <c r="M14" s="207"/>
      <c r="N14" s="10"/>
      <c r="O14" s="10"/>
      <c r="P14" s="11">
        <v>100</v>
      </c>
      <c r="Q14" s="7"/>
      <c r="R14" s="7"/>
      <c r="S14" s="143">
        <f t="shared" si="1"/>
        <v>3100</v>
      </c>
    </row>
    <row r="15" spans="1:19" s="12" customFormat="1" ht="15.75" thickBot="1" thickTop="1">
      <c r="A15" s="235">
        <v>11</v>
      </c>
      <c r="B15" s="45" t="s">
        <v>135</v>
      </c>
      <c r="C15" s="452"/>
      <c r="D15" s="62" t="s">
        <v>42</v>
      </c>
      <c r="E15" s="47">
        <v>0</v>
      </c>
      <c r="F15" s="206">
        <f>'[2]04月'!H16</f>
        <v>0</v>
      </c>
      <c r="G15" s="7">
        <v>0</v>
      </c>
      <c r="H15" s="205">
        <f t="shared" si="0"/>
        <v>0</v>
      </c>
      <c r="I15" s="11">
        <v>2000</v>
      </c>
      <c r="J15" s="9"/>
      <c r="K15" s="9"/>
      <c r="L15" s="8"/>
      <c r="M15" s="207"/>
      <c r="N15" s="10"/>
      <c r="O15" s="10"/>
      <c r="P15" s="11"/>
      <c r="Q15" s="7"/>
      <c r="R15" s="7"/>
      <c r="S15" s="143">
        <f t="shared" si="1"/>
        <v>2000</v>
      </c>
    </row>
    <row r="16" spans="1:19" s="12" customFormat="1" ht="15.75" thickBot="1" thickTop="1">
      <c r="A16" s="44">
        <v>12</v>
      </c>
      <c r="B16" s="45" t="s">
        <v>148</v>
      </c>
      <c r="C16" s="452"/>
      <c r="D16" s="46" t="s">
        <v>53</v>
      </c>
      <c r="E16" s="47">
        <v>23777.97</v>
      </c>
      <c r="F16" s="206">
        <f>'[2]04月'!H17</f>
        <v>10915.77</v>
      </c>
      <c r="G16" s="7">
        <v>4000</v>
      </c>
      <c r="H16" s="205">
        <f t="shared" si="0"/>
        <v>6915.77</v>
      </c>
      <c r="I16" s="11">
        <v>0</v>
      </c>
      <c r="J16" s="9"/>
      <c r="K16" s="9"/>
      <c r="L16" s="8"/>
      <c r="M16" s="207"/>
      <c r="N16" s="10"/>
      <c r="O16" s="10"/>
      <c r="P16" s="11">
        <v>100</v>
      </c>
      <c r="Q16" s="7"/>
      <c r="R16" s="7"/>
      <c r="S16" s="143">
        <f t="shared" si="1"/>
        <v>4100</v>
      </c>
    </row>
    <row r="17" spans="1:19" s="12" customFormat="1" ht="15.75" thickBot="1" thickTop="1">
      <c r="A17" s="44">
        <v>13</v>
      </c>
      <c r="B17" s="45" t="s">
        <v>149</v>
      </c>
      <c r="C17" s="452"/>
      <c r="D17" s="46" t="s">
        <v>196</v>
      </c>
      <c r="E17" s="47">
        <v>24373.47</v>
      </c>
      <c r="F17" s="206">
        <f>'[2]04月'!H18</f>
        <v>1000</v>
      </c>
      <c r="G17" s="7">
        <v>1000</v>
      </c>
      <c r="H17" s="205">
        <f t="shared" si="0"/>
        <v>0</v>
      </c>
      <c r="I17" s="11">
        <v>2000</v>
      </c>
      <c r="J17" s="9"/>
      <c r="K17" s="9"/>
      <c r="L17" s="8"/>
      <c r="M17" s="207"/>
      <c r="N17" s="10"/>
      <c r="O17" s="10"/>
      <c r="P17" s="11"/>
      <c r="Q17" s="7"/>
      <c r="R17" s="7"/>
      <c r="S17" s="143">
        <f>G17+I17+K17+L17+P17+Q17+R17+J17+M17+N17+O17</f>
        <v>3000</v>
      </c>
    </row>
    <row r="18" spans="1:19" s="12" customFormat="1" ht="15.75" thickBot="1" thickTop="1">
      <c r="A18" s="44">
        <v>14</v>
      </c>
      <c r="B18" s="45" t="s">
        <v>162</v>
      </c>
      <c r="C18" s="452"/>
      <c r="D18" s="46" t="s">
        <v>64</v>
      </c>
      <c r="E18" s="47">
        <v>23745.51</v>
      </c>
      <c r="F18" s="206">
        <f>'[2]04月'!H19</f>
        <v>1000</v>
      </c>
      <c r="G18" s="7">
        <v>1000</v>
      </c>
      <c r="H18" s="205">
        <f t="shared" si="0"/>
        <v>0</v>
      </c>
      <c r="I18" s="11">
        <v>2000</v>
      </c>
      <c r="J18" s="9"/>
      <c r="K18" s="9"/>
      <c r="L18" s="8"/>
      <c r="M18" s="207"/>
      <c r="N18" s="10"/>
      <c r="O18" s="10"/>
      <c r="P18" s="11"/>
      <c r="Q18" s="7"/>
      <c r="R18" s="7"/>
      <c r="S18" s="143">
        <f t="shared" si="1"/>
        <v>3000</v>
      </c>
    </row>
    <row r="19" spans="1:19" s="12" customFormat="1" ht="16.5" customHeight="1" thickBot="1" thickTop="1">
      <c r="A19" s="44">
        <v>15</v>
      </c>
      <c r="B19" s="45" t="s">
        <v>170</v>
      </c>
      <c r="C19" s="452"/>
      <c r="D19" s="46" t="s">
        <v>72</v>
      </c>
      <c r="E19" s="47">
        <v>26225.51</v>
      </c>
      <c r="F19" s="210">
        <f>'[2]04月'!H20</f>
        <v>-2469.49</v>
      </c>
      <c r="G19" s="7">
        <v>0</v>
      </c>
      <c r="H19" s="211">
        <f t="shared" si="0"/>
        <v>-2469.49</v>
      </c>
      <c r="I19" s="11">
        <v>1100</v>
      </c>
      <c r="J19" s="9"/>
      <c r="K19" s="9"/>
      <c r="L19" s="8"/>
      <c r="M19" s="207"/>
      <c r="N19" s="10"/>
      <c r="O19" s="10"/>
      <c r="P19" s="11">
        <v>100</v>
      </c>
      <c r="Q19" s="7"/>
      <c r="R19" s="7"/>
      <c r="S19" s="143">
        <f t="shared" si="1"/>
        <v>1200</v>
      </c>
    </row>
    <row r="20" spans="1:19" s="12" customFormat="1" ht="15.75" thickBot="1" thickTop="1">
      <c r="A20" s="44">
        <v>16</v>
      </c>
      <c r="B20" s="45" t="s">
        <v>171</v>
      </c>
      <c r="C20" s="452"/>
      <c r="D20" s="46" t="s">
        <v>73</v>
      </c>
      <c r="E20" s="47">
        <v>22264.38</v>
      </c>
      <c r="F20" s="206">
        <f>'[2]04月'!H21</f>
        <v>1000</v>
      </c>
      <c r="G20" s="7">
        <v>1000</v>
      </c>
      <c r="H20" s="205">
        <f t="shared" si="0"/>
        <v>0</v>
      </c>
      <c r="I20" s="11">
        <v>2000</v>
      </c>
      <c r="J20" s="9"/>
      <c r="K20" s="9"/>
      <c r="L20" s="8"/>
      <c r="M20" s="207"/>
      <c r="N20" s="10"/>
      <c r="O20" s="10"/>
      <c r="P20" s="11">
        <v>100</v>
      </c>
      <c r="Q20" s="7"/>
      <c r="R20" s="7"/>
      <c r="S20" s="143">
        <f t="shared" si="1"/>
        <v>3100</v>
      </c>
    </row>
    <row r="21" spans="1:19" s="12" customFormat="1" ht="15.75" thickBot="1" thickTop="1">
      <c r="A21" s="44">
        <v>17</v>
      </c>
      <c r="B21" s="45" t="s">
        <v>176</v>
      </c>
      <c r="C21" s="452"/>
      <c r="D21" s="46" t="s">
        <v>78</v>
      </c>
      <c r="E21" s="47">
        <v>20858.16</v>
      </c>
      <c r="F21" s="210">
        <f>'[2]04月'!H22</f>
        <v>-21869.94</v>
      </c>
      <c r="G21" s="7">
        <v>0</v>
      </c>
      <c r="H21" s="211">
        <f t="shared" si="0"/>
        <v>-21869.94</v>
      </c>
      <c r="I21" s="11">
        <v>2000</v>
      </c>
      <c r="J21" s="9"/>
      <c r="K21" s="9"/>
      <c r="L21" s="8"/>
      <c r="M21" s="207"/>
      <c r="N21" s="10"/>
      <c r="O21" s="10"/>
      <c r="P21" s="11"/>
      <c r="Q21" s="7"/>
      <c r="R21" s="7"/>
      <c r="S21" s="143">
        <f t="shared" si="1"/>
        <v>2000</v>
      </c>
    </row>
    <row r="22" spans="1:19" s="12" customFormat="1" ht="15.75" thickBot="1" thickTop="1">
      <c r="A22" s="44">
        <v>18</v>
      </c>
      <c r="B22" s="45" t="s">
        <v>178</v>
      </c>
      <c r="C22" s="452"/>
      <c r="D22" s="46" t="s">
        <v>80</v>
      </c>
      <c r="E22" s="47">
        <v>22258.16</v>
      </c>
      <c r="F22" s="210">
        <f>'[2]04月'!H23</f>
        <v>-7695.94</v>
      </c>
      <c r="G22" s="7">
        <v>0</v>
      </c>
      <c r="H22" s="211">
        <f t="shared" si="0"/>
        <v>-7695.94</v>
      </c>
      <c r="I22" s="11">
        <v>2000</v>
      </c>
      <c r="J22" s="9"/>
      <c r="K22" s="9"/>
      <c r="L22" s="8"/>
      <c r="M22" s="207"/>
      <c r="N22" s="10"/>
      <c r="O22" s="10"/>
      <c r="P22" s="11">
        <v>100</v>
      </c>
      <c r="Q22" s="7"/>
      <c r="R22" s="7"/>
      <c r="S22" s="143">
        <f>G22+I22+K22+L22+P22+Q22+R22+J22+M22+N22+O22</f>
        <v>2100</v>
      </c>
    </row>
    <row r="23" spans="1:19" s="12" customFormat="1" ht="15.75" thickBot="1" thickTop="1">
      <c r="A23" s="44">
        <v>19</v>
      </c>
      <c r="B23" s="45" t="s">
        <v>179</v>
      </c>
      <c r="C23" s="455"/>
      <c r="D23" s="64" t="s">
        <v>81</v>
      </c>
      <c r="E23" s="65">
        <v>25900.63</v>
      </c>
      <c r="F23" s="212">
        <f>'[2]04月'!H24</f>
        <v>1.0231815394945443E-12</v>
      </c>
      <c r="G23" s="67">
        <v>0</v>
      </c>
      <c r="H23" s="213">
        <f t="shared" si="0"/>
        <v>1.0231815394945443E-12</v>
      </c>
      <c r="I23" s="69">
        <v>3000</v>
      </c>
      <c r="J23" s="71"/>
      <c r="K23" s="163"/>
      <c r="L23" s="70"/>
      <c r="M23" s="214"/>
      <c r="N23" s="72"/>
      <c r="O23" s="72"/>
      <c r="P23" s="69"/>
      <c r="Q23" s="67"/>
      <c r="R23" s="67"/>
      <c r="S23" s="143">
        <f t="shared" si="1"/>
        <v>3000</v>
      </c>
    </row>
    <row r="24" spans="1:19" s="12" customFormat="1" ht="15.75" customHeight="1" thickBot="1" thickTop="1">
      <c r="A24" s="44">
        <v>20</v>
      </c>
      <c r="B24" s="45" t="s">
        <v>101</v>
      </c>
      <c r="C24" s="451" t="s">
        <v>181</v>
      </c>
      <c r="D24" s="55" t="s">
        <v>12</v>
      </c>
      <c r="E24" s="34">
        <v>43103.02</v>
      </c>
      <c r="F24" s="204">
        <f>'[2]04月'!H25</f>
        <v>14000</v>
      </c>
      <c r="G24" s="36">
        <v>5000</v>
      </c>
      <c r="H24" s="215">
        <f t="shared" si="0"/>
        <v>9000</v>
      </c>
      <c r="I24" s="38">
        <v>0</v>
      </c>
      <c r="J24" s="40"/>
      <c r="K24" s="164"/>
      <c r="L24" s="39"/>
      <c r="M24" s="206"/>
      <c r="N24" s="41"/>
      <c r="O24" s="41"/>
      <c r="P24" s="38"/>
      <c r="Q24" s="36"/>
      <c r="R24" s="36"/>
      <c r="S24" s="143">
        <f>G24+I24+K24+L24+P24+Q24+R24+J24+M24+N24+O24</f>
        <v>5000</v>
      </c>
    </row>
    <row r="25" spans="1:19" s="12" customFormat="1" ht="15.75" thickBot="1" thickTop="1">
      <c r="A25" s="44">
        <v>21</v>
      </c>
      <c r="B25" s="45" t="s">
        <v>119</v>
      </c>
      <c r="C25" s="452"/>
      <c r="D25" s="46" t="s">
        <v>30</v>
      </c>
      <c r="E25" s="47">
        <v>40631.52</v>
      </c>
      <c r="F25" s="206">
        <f>'[2]04月'!H26</f>
        <v>0</v>
      </c>
      <c r="G25" s="7">
        <v>0</v>
      </c>
      <c r="H25" s="205">
        <f t="shared" si="0"/>
        <v>0</v>
      </c>
      <c r="I25" s="11">
        <v>0</v>
      </c>
      <c r="J25" s="9"/>
      <c r="K25" s="40"/>
      <c r="L25" s="8"/>
      <c r="M25" s="207"/>
      <c r="N25" s="10"/>
      <c r="O25" s="10"/>
      <c r="P25" s="11"/>
      <c r="Q25" s="7"/>
      <c r="R25" s="7"/>
      <c r="S25" s="143">
        <f t="shared" si="1"/>
        <v>0</v>
      </c>
    </row>
    <row r="26" spans="1:19" s="12" customFormat="1" ht="15.75" thickBot="1" thickTop="1">
      <c r="A26" s="44">
        <v>22</v>
      </c>
      <c r="B26" s="45" t="s">
        <v>92</v>
      </c>
      <c r="C26" s="452"/>
      <c r="D26" s="46" t="s">
        <v>5</v>
      </c>
      <c r="E26" s="47">
        <v>30991.72</v>
      </c>
      <c r="F26" s="206">
        <f>'[2]04月'!H27</f>
        <v>0</v>
      </c>
      <c r="G26" s="7">
        <v>0</v>
      </c>
      <c r="H26" s="205">
        <f t="shared" si="0"/>
        <v>0</v>
      </c>
      <c r="I26" s="2">
        <v>2000</v>
      </c>
      <c r="J26" s="9"/>
      <c r="K26" s="9"/>
      <c r="L26" s="8"/>
      <c r="M26" s="207"/>
      <c r="N26" s="10"/>
      <c r="O26" s="10"/>
      <c r="P26" s="11"/>
      <c r="Q26" s="7"/>
      <c r="R26" s="7"/>
      <c r="S26" s="143">
        <f t="shared" si="1"/>
        <v>2000</v>
      </c>
    </row>
    <row r="27" spans="1:19" s="12" customFormat="1" ht="15.75" thickBot="1" thickTop="1">
      <c r="A27" s="44">
        <v>23</v>
      </c>
      <c r="B27" s="45" t="s">
        <v>103</v>
      </c>
      <c r="C27" s="452"/>
      <c r="D27" s="46" t="s">
        <v>14</v>
      </c>
      <c r="E27" s="47">
        <v>42329.34</v>
      </c>
      <c r="F27" s="206">
        <f>'[2]04月'!H28</f>
        <v>9000</v>
      </c>
      <c r="G27" s="7">
        <v>3000</v>
      </c>
      <c r="H27" s="205">
        <f t="shared" si="0"/>
        <v>6000</v>
      </c>
      <c r="I27" s="11">
        <v>0</v>
      </c>
      <c r="J27" s="9"/>
      <c r="K27" s="216"/>
      <c r="L27" s="8"/>
      <c r="M27" s="207"/>
      <c r="N27" s="10"/>
      <c r="O27" s="10"/>
      <c r="P27" s="11"/>
      <c r="Q27" s="7"/>
      <c r="R27" s="7"/>
      <c r="S27" s="143">
        <f t="shared" si="1"/>
        <v>3000</v>
      </c>
    </row>
    <row r="28" spans="1:19" s="12" customFormat="1" ht="15.75" thickBot="1" thickTop="1">
      <c r="A28" s="44">
        <v>24</v>
      </c>
      <c r="B28" s="45" t="s">
        <v>107</v>
      </c>
      <c r="C28" s="452"/>
      <c r="D28" s="46" t="s">
        <v>18</v>
      </c>
      <c r="E28" s="47">
        <v>20779.03</v>
      </c>
      <c r="F28" s="206">
        <f>'[2]04月'!H29</f>
        <v>0</v>
      </c>
      <c r="G28" s="7">
        <v>0</v>
      </c>
      <c r="H28" s="205">
        <f t="shared" si="0"/>
        <v>0</v>
      </c>
      <c r="I28" s="11">
        <v>2000</v>
      </c>
      <c r="J28" s="9"/>
      <c r="K28" s="9"/>
      <c r="L28" s="8"/>
      <c r="M28" s="207"/>
      <c r="N28" s="10"/>
      <c r="O28" s="10"/>
      <c r="P28" s="11"/>
      <c r="Q28" s="7"/>
      <c r="R28" s="7"/>
      <c r="S28" s="143">
        <f t="shared" si="1"/>
        <v>2000</v>
      </c>
    </row>
    <row r="29" spans="1:19" s="12" customFormat="1" ht="15.75" thickBot="1" thickTop="1">
      <c r="A29" s="44">
        <v>25</v>
      </c>
      <c r="B29" s="45" t="s">
        <v>108</v>
      </c>
      <c r="C29" s="452"/>
      <c r="D29" s="46" t="s">
        <v>19</v>
      </c>
      <c r="E29" s="47">
        <v>52915.71</v>
      </c>
      <c r="F29" s="206">
        <f>'[2]04月'!H30</f>
        <v>17000</v>
      </c>
      <c r="G29" s="7">
        <v>5000</v>
      </c>
      <c r="H29" s="205">
        <f t="shared" si="0"/>
        <v>12000</v>
      </c>
      <c r="I29" s="11">
        <v>0</v>
      </c>
      <c r="J29" s="9"/>
      <c r="K29" s="9"/>
      <c r="L29" s="8"/>
      <c r="M29" s="207"/>
      <c r="N29" s="10"/>
      <c r="O29" s="10"/>
      <c r="P29" s="11"/>
      <c r="Q29" s="7"/>
      <c r="R29" s="7"/>
      <c r="S29" s="143">
        <f>G29+I29+K29+L29+P29+Q29+R29+J29+M29+N29+O29</f>
        <v>5000</v>
      </c>
    </row>
    <row r="30" spans="1:19" s="12" customFormat="1" ht="15.75" thickBot="1" thickTop="1">
      <c r="A30" s="44">
        <v>26</v>
      </c>
      <c r="B30" s="45" t="s">
        <v>121</v>
      </c>
      <c r="C30" s="452"/>
      <c r="D30" s="46" t="s">
        <v>32</v>
      </c>
      <c r="E30" s="47">
        <v>21785.62</v>
      </c>
      <c r="F30" s="210">
        <f>'[2]04月'!H31</f>
        <v>-5538.48</v>
      </c>
      <c r="G30" s="7">
        <v>0</v>
      </c>
      <c r="H30" s="211">
        <f t="shared" si="0"/>
        <v>-5538.48</v>
      </c>
      <c r="I30" s="11">
        <v>2000</v>
      </c>
      <c r="J30" s="9"/>
      <c r="K30" s="9"/>
      <c r="L30" s="8"/>
      <c r="M30" s="207"/>
      <c r="N30" s="10"/>
      <c r="O30" s="10"/>
      <c r="P30" s="11"/>
      <c r="Q30" s="7"/>
      <c r="R30" s="7"/>
      <c r="S30" s="143">
        <f t="shared" si="1"/>
        <v>2000</v>
      </c>
    </row>
    <row r="31" spans="1:19" s="12" customFormat="1" ht="15.75" thickBot="1" thickTop="1">
      <c r="A31" s="44">
        <v>27</v>
      </c>
      <c r="B31" s="45" t="s">
        <v>126</v>
      </c>
      <c r="C31" s="452"/>
      <c r="D31" s="46" t="s">
        <v>37</v>
      </c>
      <c r="E31" s="47">
        <v>24545.45</v>
      </c>
      <c r="F31" s="206">
        <f>'[2]04月'!H32</f>
        <v>0</v>
      </c>
      <c r="G31" s="7">
        <v>0</v>
      </c>
      <c r="H31" s="205">
        <f t="shared" si="0"/>
        <v>0</v>
      </c>
      <c r="I31" s="11">
        <v>1500</v>
      </c>
      <c r="J31" s="9"/>
      <c r="K31" s="9"/>
      <c r="L31" s="8"/>
      <c r="M31" s="207"/>
      <c r="N31" s="10"/>
      <c r="O31" s="10"/>
      <c r="P31" s="11"/>
      <c r="Q31" s="7"/>
      <c r="R31" s="7"/>
      <c r="S31" s="143">
        <f t="shared" si="1"/>
        <v>1500</v>
      </c>
    </row>
    <row r="32" spans="1:19" s="12" customFormat="1" ht="15.75" thickBot="1" thickTop="1">
      <c r="A32" s="44">
        <v>28</v>
      </c>
      <c r="B32" s="45" t="s">
        <v>133</v>
      </c>
      <c r="C32" s="452"/>
      <c r="D32" s="46" t="s">
        <v>197</v>
      </c>
      <c r="E32" s="47">
        <v>16519.62</v>
      </c>
      <c r="F32" s="210">
        <f>'[2]04月'!H33</f>
        <v>-3952.58</v>
      </c>
      <c r="G32" s="7">
        <v>0</v>
      </c>
      <c r="H32" s="211">
        <f t="shared" si="0"/>
        <v>-3952.58</v>
      </c>
      <c r="I32" s="11">
        <v>2000</v>
      </c>
      <c r="J32" s="9"/>
      <c r="K32" s="9"/>
      <c r="L32" s="8"/>
      <c r="M32" s="207"/>
      <c r="N32" s="10"/>
      <c r="O32" s="10"/>
      <c r="P32" s="11"/>
      <c r="Q32" s="7"/>
      <c r="R32" s="7"/>
      <c r="S32" s="143">
        <f t="shared" si="1"/>
        <v>2000</v>
      </c>
    </row>
    <row r="33" spans="1:19" s="12" customFormat="1" ht="15.75" thickBot="1" thickTop="1">
      <c r="A33" s="44">
        <v>29</v>
      </c>
      <c r="B33" s="45" t="s">
        <v>137</v>
      </c>
      <c r="C33" s="452"/>
      <c r="D33" s="46" t="s">
        <v>44</v>
      </c>
      <c r="E33" s="47">
        <v>36546.2</v>
      </c>
      <c r="F33" s="206">
        <f>'[2]04月'!H34</f>
        <v>3500</v>
      </c>
      <c r="G33" s="7">
        <v>3500</v>
      </c>
      <c r="H33" s="205">
        <f t="shared" si="0"/>
        <v>0</v>
      </c>
      <c r="I33" s="11">
        <v>0</v>
      </c>
      <c r="J33" s="9"/>
      <c r="K33" s="9"/>
      <c r="L33" s="8"/>
      <c r="M33" s="207"/>
      <c r="N33" s="10"/>
      <c r="O33" s="10"/>
      <c r="P33" s="11"/>
      <c r="Q33" s="7"/>
      <c r="R33" s="7"/>
      <c r="S33" s="143">
        <f>G33+I33+K33+L33+P33+Q33+R33+J33+M33+N33+O33</f>
        <v>3500</v>
      </c>
    </row>
    <row r="34" spans="1:19" s="12" customFormat="1" ht="15.75" thickBot="1" thickTop="1">
      <c r="A34" s="44">
        <v>30</v>
      </c>
      <c r="B34" s="45" t="s">
        <v>141</v>
      </c>
      <c r="C34" s="452"/>
      <c r="D34" s="46" t="s">
        <v>48</v>
      </c>
      <c r="E34" s="47">
        <v>28929.68</v>
      </c>
      <c r="F34" s="206">
        <f>'[2]04月'!H35</f>
        <v>0</v>
      </c>
      <c r="G34" s="7">
        <v>0</v>
      </c>
      <c r="H34" s="205">
        <f t="shared" si="0"/>
        <v>0</v>
      </c>
      <c r="I34" s="11">
        <v>2000</v>
      </c>
      <c r="J34" s="9"/>
      <c r="K34" s="9"/>
      <c r="L34" s="8"/>
      <c r="M34" s="207"/>
      <c r="N34" s="10"/>
      <c r="O34" s="10"/>
      <c r="P34" s="11"/>
      <c r="Q34" s="7"/>
      <c r="R34" s="7"/>
      <c r="S34" s="143">
        <f t="shared" si="1"/>
        <v>2000</v>
      </c>
    </row>
    <row r="35" spans="1:19" s="12" customFormat="1" ht="15.75" thickBot="1" thickTop="1">
      <c r="A35" s="44">
        <v>31</v>
      </c>
      <c r="B35" s="45" t="s">
        <v>145</v>
      </c>
      <c r="C35" s="452"/>
      <c r="D35" s="46" t="s">
        <v>198</v>
      </c>
      <c r="E35" s="47">
        <v>28860.97</v>
      </c>
      <c r="F35" s="206">
        <f>'[2]04月'!H36</f>
        <v>1000</v>
      </c>
      <c r="G35" s="7">
        <v>1000</v>
      </c>
      <c r="H35" s="205">
        <f t="shared" si="0"/>
        <v>0</v>
      </c>
      <c r="I35" s="11">
        <v>2000</v>
      </c>
      <c r="J35" s="9"/>
      <c r="K35" s="9"/>
      <c r="L35" s="8"/>
      <c r="M35" s="207"/>
      <c r="N35" s="10"/>
      <c r="O35" s="10"/>
      <c r="P35" s="11"/>
      <c r="Q35" s="7"/>
      <c r="R35" s="7"/>
      <c r="S35" s="143">
        <f t="shared" si="1"/>
        <v>3000</v>
      </c>
    </row>
    <row r="36" spans="1:19" s="12" customFormat="1" ht="15.75" thickBot="1" thickTop="1">
      <c r="A36" s="44">
        <v>32</v>
      </c>
      <c r="B36" s="45" t="s">
        <v>152</v>
      </c>
      <c r="C36" s="455"/>
      <c r="D36" s="64" t="s">
        <v>199</v>
      </c>
      <c r="E36" s="65">
        <v>20356.18</v>
      </c>
      <c r="F36" s="217">
        <f>'[2]04月'!H37</f>
        <v>-6476.02</v>
      </c>
      <c r="G36" s="67">
        <v>0</v>
      </c>
      <c r="H36" s="218">
        <f t="shared" si="0"/>
        <v>-6476.02</v>
      </c>
      <c r="I36" s="69">
        <v>2000</v>
      </c>
      <c r="J36" s="71"/>
      <c r="K36" s="163"/>
      <c r="L36" s="70"/>
      <c r="M36" s="214"/>
      <c r="N36" s="72"/>
      <c r="O36" s="72"/>
      <c r="P36" s="69"/>
      <c r="Q36" s="67"/>
      <c r="R36" s="67"/>
      <c r="S36" s="143">
        <f t="shared" si="1"/>
        <v>2000</v>
      </c>
    </row>
    <row r="37" spans="1:19" s="12" customFormat="1" ht="15.75" customHeight="1" thickBot="1" thickTop="1">
      <c r="A37" s="44">
        <v>33</v>
      </c>
      <c r="B37" s="45" t="s">
        <v>142</v>
      </c>
      <c r="C37" s="451" t="s">
        <v>200</v>
      </c>
      <c r="D37" s="55" t="s">
        <v>49</v>
      </c>
      <c r="E37" s="34">
        <v>40671.66</v>
      </c>
      <c r="F37" s="204">
        <f>'[2]04月'!H38</f>
        <v>0</v>
      </c>
      <c r="G37" s="36">
        <v>0</v>
      </c>
      <c r="H37" s="215">
        <f t="shared" si="0"/>
        <v>0</v>
      </c>
      <c r="I37" s="38">
        <v>3000</v>
      </c>
      <c r="J37" s="40"/>
      <c r="K37" s="164"/>
      <c r="L37" s="39"/>
      <c r="M37" s="206"/>
      <c r="N37" s="41"/>
      <c r="O37" s="41"/>
      <c r="P37" s="38"/>
      <c r="Q37" s="36"/>
      <c r="R37" s="36"/>
      <c r="S37" s="143">
        <f t="shared" si="1"/>
        <v>3000</v>
      </c>
    </row>
    <row r="38" spans="1:19" s="12" customFormat="1" ht="15.75" thickBot="1" thickTop="1">
      <c r="A38" s="44">
        <v>34</v>
      </c>
      <c r="B38" s="45" t="s">
        <v>177</v>
      </c>
      <c r="C38" s="452"/>
      <c r="D38" s="46" t="s">
        <v>79</v>
      </c>
      <c r="E38" s="47">
        <v>18781.96</v>
      </c>
      <c r="F38" s="210">
        <f>'[2]04月'!H39</f>
        <v>-14618.84</v>
      </c>
      <c r="G38" s="7">
        <v>0</v>
      </c>
      <c r="H38" s="211">
        <f t="shared" si="0"/>
        <v>-14618.84</v>
      </c>
      <c r="I38" s="11">
        <v>1000</v>
      </c>
      <c r="J38" s="9"/>
      <c r="K38" s="9"/>
      <c r="L38" s="8"/>
      <c r="M38" s="207"/>
      <c r="N38" s="10"/>
      <c r="O38" s="10"/>
      <c r="P38" s="11"/>
      <c r="Q38" s="7"/>
      <c r="R38" s="7"/>
      <c r="S38" s="143">
        <f>G38+I38+K38+L38+P38+Q38+R38+J38+M38+N38+O38</f>
        <v>1000</v>
      </c>
    </row>
    <row r="39" spans="1:19" s="12" customFormat="1" ht="15.75" thickBot="1" thickTop="1">
      <c r="A39" s="44">
        <v>35</v>
      </c>
      <c r="B39" s="45" t="s">
        <v>95</v>
      </c>
      <c r="C39" s="452"/>
      <c r="D39" s="46" t="s">
        <v>7</v>
      </c>
      <c r="E39" s="47">
        <v>30177.33</v>
      </c>
      <c r="F39" s="206">
        <f>'[2]04月'!H40</f>
        <v>0</v>
      </c>
      <c r="G39" s="7">
        <v>0</v>
      </c>
      <c r="H39" s="205">
        <f t="shared" si="0"/>
        <v>0</v>
      </c>
      <c r="I39" s="11">
        <v>3000</v>
      </c>
      <c r="J39" s="9"/>
      <c r="K39" s="9"/>
      <c r="L39" s="8"/>
      <c r="M39" s="207"/>
      <c r="N39" s="10"/>
      <c r="O39" s="10"/>
      <c r="P39" s="11"/>
      <c r="Q39" s="7"/>
      <c r="R39" s="7"/>
      <c r="S39" s="143">
        <f t="shared" si="1"/>
        <v>3000</v>
      </c>
    </row>
    <row r="40" spans="1:19" s="12" customFormat="1" ht="13.5" customHeight="1" thickBot="1" thickTop="1">
      <c r="A40" s="44">
        <v>36</v>
      </c>
      <c r="B40" s="45" t="s">
        <v>102</v>
      </c>
      <c r="C40" s="452"/>
      <c r="D40" s="46" t="s">
        <v>13</v>
      </c>
      <c r="E40" s="47">
        <v>29897.14</v>
      </c>
      <c r="F40" s="210">
        <f>'[2]04月'!H41</f>
        <v>-7329.46</v>
      </c>
      <c r="G40" s="7">
        <v>0</v>
      </c>
      <c r="H40" s="211">
        <f t="shared" si="0"/>
        <v>-7329.46</v>
      </c>
      <c r="I40" s="11">
        <v>2000</v>
      </c>
      <c r="J40" s="9"/>
      <c r="K40" s="9"/>
      <c r="L40" s="8"/>
      <c r="M40" s="207"/>
      <c r="N40" s="10"/>
      <c r="O40" s="10"/>
      <c r="P40" s="11"/>
      <c r="Q40" s="7"/>
      <c r="R40" s="7"/>
      <c r="S40" s="143">
        <f t="shared" si="1"/>
        <v>2000</v>
      </c>
    </row>
    <row r="41" spans="1:19" s="12" customFormat="1" ht="15.75" thickBot="1" thickTop="1">
      <c r="A41" s="44">
        <v>37</v>
      </c>
      <c r="B41" s="45" t="s">
        <v>128</v>
      </c>
      <c r="C41" s="452"/>
      <c r="D41" s="46" t="s">
        <v>38</v>
      </c>
      <c r="E41" s="47">
        <v>25857.41</v>
      </c>
      <c r="F41" s="206">
        <f>'[2]04月'!H42</f>
        <v>-1.8207657603852567E-14</v>
      </c>
      <c r="G41" s="7">
        <v>0</v>
      </c>
      <c r="H41" s="205">
        <f t="shared" si="0"/>
        <v>-1.8207657603852567E-14</v>
      </c>
      <c r="I41" s="11">
        <v>3000</v>
      </c>
      <c r="J41" s="9"/>
      <c r="K41" s="9"/>
      <c r="L41" s="8"/>
      <c r="M41" s="207"/>
      <c r="N41" s="10"/>
      <c r="O41" s="10"/>
      <c r="P41" s="11"/>
      <c r="Q41" s="7"/>
      <c r="R41" s="7"/>
      <c r="S41" s="143">
        <f t="shared" si="1"/>
        <v>3000</v>
      </c>
    </row>
    <row r="42" spans="1:19" s="12" customFormat="1" ht="15.75" thickBot="1" thickTop="1">
      <c r="A42" s="44">
        <v>38</v>
      </c>
      <c r="B42" s="45" t="s">
        <v>147</v>
      </c>
      <c r="C42" s="452"/>
      <c r="D42" s="46" t="s">
        <v>52</v>
      </c>
      <c r="E42" s="47">
        <v>16602.45</v>
      </c>
      <c r="F42" s="206">
        <f>'[2]04月'!H43</f>
        <v>9.094947017729282E-13</v>
      </c>
      <c r="G42" s="7">
        <v>0</v>
      </c>
      <c r="H42" s="205">
        <f t="shared" si="0"/>
        <v>9.094947017729282E-13</v>
      </c>
      <c r="I42" s="11">
        <v>1000</v>
      </c>
      <c r="J42" s="9"/>
      <c r="K42" s="9"/>
      <c r="L42" s="8"/>
      <c r="M42" s="207"/>
      <c r="N42" s="10"/>
      <c r="O42" s="10"/>
      <c r="P42" s="11"/>
      <c r="Q42" s="7"/>
      <c r="R42" s="7"/>
      <c r="S42" s="143">
        <f t="shared" si="1"/>
        <v>1000</v>
      </c>
    </row>
    <row r="43" spans="1:19" s="12" customFormat="1" ht="15.75" thickBot="1" thickTop="1">
      <c r="A43" s="44">
        <v>39</v>
      </c>
      <c r="B43" s="45" t="s">
        <v>157</v>
      </c>
      <c r="C43" s="452"/>
      <c r="D43" s="46" t="s">
        <v>60</v>
      </c>
      <c r="E43" s="47">
        <v>16936.42</v>
      </c>
      <c r="F43" s="210">
        <f>'[2]04月'!H44</f>
        <v>-6535.78</v>
      </c>
      <c r="G43" s="7">
        <v>0</v>
      </c>
      <c r="H43" s="211">
        <f t="shared" si="0"/>
        <v>-6535.78</v>
      </c>
      <c r="I43" s="11">
        <v>1000</v>
      </c>
      <c r="J43" s="9"/>
      <c r="K43" s="9"/>
      <c r="L43" s="8"/>
      <c r="M43" s="207"/>
      <c r="N43" s="10"/>
      <c r="O43" s="10"/>
      <c r="P43" s="11"/>
      <c r="Q43" s="7"/>
      <c r="R43" s="7"/>
      <c r="S43" s="143">
        <f>G43+I43+K43+L43+P43+Q43+R43+J43+M43+N43+O43</f>
        <v>1000</v>
      </c>
    </row>
    <row r="44" spans="1:19" s="12" customFormat="1" ht="15.75" thickBot="1" thickTop="1">
      <c r="A44" s="44">
        <v>40</v>
      </c>
      <c r="B44" s="45" t="s">
        <v>167</v>
      </c>
      <c r="C44" s="455"/>
      <c r="D44" s="64" t="s">
        <v>69</v>
      </c>
      <c r="E44" s="65">
        <v>12179.94</v>
      </c>
      <c r="F44" s="212">
        <f>'[2]04月'!H45</f>
        <v>0</v>
      </c>
      <c r="G44" s="67">
        <v>0</v>
      </c>
      <c r="H44" s="213">
        <f t="shared" si="0"/>
        <v>0</v>
      </c>
      <c r="I44" s="69">
        <v>1000</v>
      </c>
      <c r="J44" s="71"/>
      <c r="K44" s="163"/>
      <c r="L44" s="70"/>
      <c r="M44" s="214"/>
      <c r="N44" s="72"/>
      <c r="O44" s="72"/>
      <c r="P44" s="69"/>
      <c r="Q44" s="67"/>
      <c r="R44" s="67"/>
      <c r="S44" s="143">
        <f t="shared" si="1"/>
        <v>1000</v>
      </c>
    </row>
    <row r="45" spans="1:19" s="12" customFormat="1" ht="15.75" customHeight="1" thickBot="1" thickTop="1">
      <c r="A45" s="44">
        <v>41</v>
      </c>
      <c r="B45" s="45" t="s">
        <v>105</v>
      </c>
      <c r="C45" s="451" t="s">
        <v>182</v>
      </c>
      <c r="D45" s="55" t="s">
        <v>16</v>
      </c>
      <c r="E45" s="34">
        <v>26948.59</v>
      </c>
      <c r="F45" s="204">
        <f>'[2]04月'!H46</f>
        <v>5000</v>
      </c>
      <c r="G45" s="36">
        <v>3000</v>
      </c>
      <c r="H45" s="215">
        <f t="shared" si="0"/>
        <v>2000</v>
      </c>
      <c r="I45" s="38">
        <v>0</v>
      </c>
      <c r="J45" s="40"/>
      <c r="K45" s="164"/>
      <c r="L45" s="39"/>
      <c r="M45" s="206"/>
      <c r="N45" s="41"/>
      <c r="O45" s="41"/>
      <c r="P45" s="38"/>
      <c r="Q45" s="36"/>
      <c r="R45" s="36"/>
      <c r="S45" s="143">
        <f t="shared" si="1"/>
        <v>3000</v>
      </c>
    </row>
    <row r="46" spans="1:19" s="12" customFormat="1" ht="15.75" thickBot="1" thickTop="1">
      <c r="A46" s="44">
        <v>42</v>
      </c>
      <c r="B46" s="45" t="s">
        <v>97</v>
      </c>
      <c r="C46" s="452"/>
      <c r="D46" s="46" t="s">
        <v>201</v>
      </c>
      <c r="E46" s="47">
        <v>25057.43</v>
      </c>
      <c r="F46" s="210">
        <f>'[2]04月'!H47</f>
        <v>-2517.57</v>
      </c>
      <c r="G46" s="7">
        <v>0</v>
      </c>
      <c r="H46" s="211">
        <f t="shared" si="0"/>
        <v>-2517.57</v>
      </c>
      <c r="I46" s="11">
        <v>2000</v>
      </c>
      <c r="J46" s="9"/>
      <c r="K46" s="9"/>
      <c r="L46" s="8"/>
      <c r="M46" s="207"/>
      <c r="N46" s="10"/>
      <c r="O46" s="10"/>
      <c r="P46" s="11"/>
      <c r="Q46" s="7"/>
      <c r="R46" s="7"/>
      <c r="S46" s="143">
        <f t="shared" si="1"/>
        <v>2000</v>
      </c>
    </row>
    <row r="47" spans="1:19" s="12" customFormat="1" ht="15.75" thickBot="1" thickTop="1">
      <c r="A47" s="44">
        <v>43</v>
      </c>
      <c r="B47" s="45" t="s">
        <v>93</v>
      </c>
      <c r="C47" s="452"/>
      <c r="D47" s="46" t="s">
        <v>6</v>
      </c>
      <c r="E47" s="47">
        <v>12842.13</v>
      </c>
      <c r="F47" s="206">
        <f>'[2]04月'!H48</f>
        <v>-7.958078640513122E-13</v>
      </c>
      <c r="G47" s="7">
        <v>0</v>
      </c>
      <c r="H47" s="205">
        <f t="shared" si="0"/>
        <v>-7.958078640513122E-13</v>
      </c>
      <c r="I47" s="11">
        <v>2000</v>
      </c>
      <c r="J47" s="9"/>
      <c r="K47" s="9"/>
      <c r="L47" s="8"/>
      <c r="M47" s="207"/>
      <c r="N47" s="10"/>
      <c r="O47" s="10"/>
      <c r="P47" s="11"/>
      <c r="Q47" s="7"/>
      <c r="R47" s="7"/>
      <c r="S47" s="143">
        <f t="shared" si="1"/>
        <v>2000</v>
      </c>
    </row>
    <row r="48" spans="1:20" s="12" customFormat="1" ht="15.75" thickBot="1" thickTop="1">
      <c r="A48" s="44">
        <v>44</v>
      </c>
      <c r="B48" s="45" t="s">
        <v>96</v>
      </c>
      <c r="C48" s="452"/>
      <c r="D48" s="46" t="s">
        <v>8</v>
      </c>
      <c r="E48" s="47">
        <v>25857.89</v>
      </c>
      <c r="F48" s="210">
        <f>'[2]04月'!H49</f>
        <v>-1606.21</v>
      </c>
      <c r="G48" s="7">
        <v>0</v>
      </c>
      <c r="H48" s="211">
        <f t="shared" si="0"/>
        <v>-1606.21</v>
      </c>
      <c r="I48" s="11">
        <v>2000</v>
      </c>
      <c r="J48" s="9"/>
      <c r="K48" s="9"/>
      <c r="L48" s="8"/>
      <c r="M48" s="207"/>
      <c r="N48" s="10"/>
      <c r="O48" s="10"/>
      <c r="P48" s="11"/>
      <c r="Q48" s="7"/>
      <c r="R48" s="7"/>
      <c r="S48" s="143">
        <f>G48+I48+K48+L48+P48+Q48+R48+J48+M48+N48+O48</f>
        <v>2000</v>
      </c>
      <c r="T48" s="127"/>
    </row>
    <row r="49" spans="1:19" s="12" customFormat="1" ht="15.75" thickBot="1" thickTop="1">
      <c r="A49" s="44">
        <v>45</v>
      </c>
      <c r="B49" s="45" t="s">
        <v>98</v>
      </c>
      <c r="C49" s="452"/>
      <c r="D49" s="46" t="s">
        <v>9</v>
      </c>
      <c r="E49" s="47">
        <v>26051.85</v>
      </c>
      <c r="F49" s="206">
        <f>'[2]04月'!H50</f>
        <v>0</v>
      </c>
      <c r="G49" s="7">
        <v>0</v>
      </c>
      <c r="H49" s="205">
        <f t="shared" si="0"/>
        <v>0</v>
      </c>
      <c r="I49" s="11">
        <v>2000</v>
      </c>
      <c r="J49" s="9"/>
      <c r="K49" s="9"/>
      <c r="L49" s="8"/>
      <c r="M49" s="207"/>
      <c r="N49" s="10"/>
      <c r="O49" s="10"/>
      <c r="P49" s="11"/>
      <c r="Q49" s="7"/>
      <c r="R49" s="7"/>
      <c r="S49" s="143">
        <f t="shared" si="1"/>
        <v>2000</v>
      </c>
    </row>
    <row r="50" spans="1:20" s="12" customFormat="1" ht="15.75" thickBot="1" thickTop="1">
      <c r="A50" s="44">
        <v>46</v>
      </c>
      <c r="B50" s="45" t="s">
        <v>112</v>
      </c>
      <c r="C50" s="452"/>
      <c r="D50" s="46" t="s">
        <v>23</v>
      </c>
      <c r="E50" s="47">
        <v>18349.28</v>
      </c>
      <c r="F50" s="210">
        <f>'[2]04月'!H51</f>
        <v>-7122.92</v>
      </c>
      <c r="G50" s="7">
        <v>0</v>
      </c>
      <c r="H50" s="211">
        <f t="shared" si="0"/>
        <v>-7122.92</v>
      </c>
      <c r="I50" s="11">
        <v>0</v>
      </c>
      <c r="J50" s="9"/>
      <c r="K50" s="9"/>
      <c r="L50" s="8"/>
      <c r="M50" s="207"/>
      <c r="N50" s="10"/>
      <c r="O50" s="10"/>
      <c r="P50" s="11"/>
      <c r="Q50" s="7"/>
      <c r="R50" s="7"/>
      <c r="S50" s="143">
        <f>G50+I50+K50+L50+P50+Q50+R50+J50+M50+N50+O50</f>
        <v>0</v>
      </c>
      <c r="T50" s="236"/>
    </row>
    <row r="51" spans="1:19" s="12" customFormat="1" ht="15.75" thickBot="1" thickTop="1">
      <c r="A51" s="44">
        <v>47</v>
      </c>
      <c r="B51" s="45" t="s">
        <v>114</v>
      </c>
      <c r="C51" s="452"/>
      <c r="D51" s="46" t="s">
        <v>25</v>
      </c>
      <c r="E51" s="47">
        <v>25989.97</v>
      </c>
      <c r="F51" s="206">
        <f>'[2]04月'!H52</f>
        <v>0</v>
      </c>
      <c r="G51" s="7">
        <v>0</v>
      </c>
      <c r="H51" s="205">
        <f t="shared" si="0"/>
        <v>0</v>
      </c>
      <c r="I51" s="11">
        <v>2000</v>
      </c>
      <c r="J51" s="9"/>
      <c r="K51" s="9"/>
      <c r="L51" s="8"/>
      <c r="M51" s="207"/>
      <c r="N51" s="10"/>
      <c r="O51" s="10"/>
      <c r="P51" s="11"/>
      <c r="Q51" s="7"/>
      <c r="R51" s="7"/>
      <c r="S51" s="143">
        <f t="shared" si="1"/>
        <v>2000</v>
      </c>
    </row>
    <row r="52" spans="1:19" s="12" customFormat="1" ht="15.75" thickBot="1" thickTop="1">
      <c r="A52" s="44">
        <v>48</v>
      </c>
      <c r="B52" s="45" t="s">
        <v>153</v>
      </c>
      <c r="C52" s="452"/>
      <c r="D52" s="46" t="s">
        <v>56</v>
      </c>
      <c r="E52" s="47">
        <v>20088.87</v>
      </c>
      <c r="F52" s="210">
        <f>'[2]04月'!H53</f>
        <v>-6686.63</v>
      </c>
      <c r="G52" s="7">
        <v>0</v>
      </c>
      <c r="H52" s="211">
        <f t="shared" si="0"/>
        <v>-6686.63</v>
      </c>
      <c r="I52" s="11">
        <v>2000</v>
      </c>
      <c r="J52" s="9"/>
      <c r="K52" s="9"/>
      <c r="L52" s="8"/>
      <c r="M52" s="207"/>
      <c r="N52" s="10"/>
      <c r="O52" s="10"/>
      <c r="P52" s="11"/>
      <c r="Q52" s="7"/>
      <c r="R52" s="7"/>
      <c r="S52" s="143">
        <f t="shared" si="1"/>
        <v>2000</v>
      </c>
    </row>
    <row r="53" spans="1:19" s="12" customFormat="1" ht="15.75" thickBot="1" thickTop="1">
      <c r="A53" s="44">
        <v>49</v>
      </c>
      <c r="B53" s="45" t="s">
        <v>158</v>
      </c>
      <c r="C53" s="452"/>
      <c r="D53" s="46" t="s">
        <v>61</v>
      </c>
      <c r="E53" s="47">
        <v>22951.86</v>
      </c>
      <c r="F53" s="206">
        <f>'[2]04月'!H54</f>
        <v>0</v>
      </c>
      <c r="G53" s="7">
        <v>0</v>
      </c>
      <c r="H53" s="205">
        <f t="shared" si="0"/>
        <v>0</v>
      </c>
      <c r="I53" s="11">
        <v>3000</v>
      </c>
      <c r="J53" s="9"/>
      <c r="K53" s="9"/>
      <c r="L53" s="8"/>
      <c r="M53" s="207"/>
      <c r="N53" s="10"/>
      <c r="O53" s="10"/>
      <c r="P53" s="11"/>
      <c r="Q53" s="7"/>
      <c r="R53" s="7"/>
      <c r="S53" s="143">
        <f t="shared" si="1"/>
        <v>3000</v>
      </c>
    </row>
    <row r="54" spans="1:19" s="12" customFormat="1" ht="15.75" thickBot="1" thickTop="1">
      <c r="A54" s="44">
        <v>50</v>
      </c>
      <c r="B54" s="45" t="s">
        <v>172</v>
      </c>
      <c r="C54" s="452"/>
      <c r="D54" s="46" t="s">
        <v>74</v>
      </c>
      <c r="E54" s="47">
        <v>19870.3</v>
      </c>
      <c r="F54" s="237">
        <f>'[2]04月'!H55</f>
        <v>-9.094947017729282E-13</v>
      </c>
      <c r="G54" s="7">
        <v>0</v>
      </c>
      <c r="H54" s="238">
        <f t="shared" si="0"/>
        <v>-9.094947017729282E-13</v>
      </c>
      <c r="I54" s="11">
        <v>2000</v>
      </c>
      <c r="J54" s="9"/>
      <c r="K54" s="9"/>
      <c r="L54" s="8"/>
      <c r="M54" s="207"/>
      <c r="N54" s="10"/>
      <c r="O54" s="10"/>
      <c r="P54" s="11"/>
      <c r="Q54" s="7"/>
      <c r="R54" s="7"/>
      <c r="S54" s="143">
        <f t="shared" si="1"/>
        <v>2000</v>
      </c>
    </row>
    <row r="55" spans="1:19" s="12" customFormat="1" ht="15.75" thickBot="1" thickTop="1">
      <c r="A55" s="44">
        <v>51</v>
      </c>
      <c r="B55" s="45" t="s">
        <v>173</v>
      </c>
      <c r="C55" s="455"/>
      <c r="D55" s="80" t="s">
        <v>75</v>
      </c>
      <c r="E55" s="65">
        <v>0</v>
      </c>
      <c r="F55" s="212">
        <f>'[2]04月'!H56</f>
        <v>0</v>
      </c>
      <c r="G55" s="67">
        <v>0</v>
      </c>
      <c r="H55" s="213">
        <f t="shared" si="0"/>
        <v>0</v>
      </c>
      <c r="I55" s="69">
        <v>2000</v>
      </c>
      <c r="J55" s="71"/>
      <c r="K55" s="163"/>
      <c r="L55" s="70"/>
      <c r="M55" s="214"/>
      <c r="N55" s="72"/>
      <c r="O55" s="72"/>
      <c r="P55" s="69"/>
      <c r="Q55" s="67"/>
      <c r="R55" s="67"/>
      <c r="S55" s="143">
        <f t="shared" si="1"/>
        <v>2000</v>
      </c>
    </row>
    <row r="56" spans="1:19" s="12" customFormat="1" ht="15.75" customHeight="1" thickBot="1" thickTop="1">
      <c r="A56" s="44">
        <v>52</v>
      </c>
      <c r="B56" s="45" t="s">
        <v>106</v>
      </c>
      <c r="C56" s="451" t="s">
        <v>202</v>
      </c>
      <c r="D56" s="55" t="s">
        <v>17</v>
      </c>
      <c r="E56" s="34">
        <v>28779.81</v>
      </c>
      <c r="F56" s="204">
        <f>'[2]04月'!H57</f>
        <v>0</v>
      </c>
      <c r="G56" s="36">
        <v>0</v>
      </c>
      <c r="H56" s="215">
        <f t="shared" si="0"/>
        <v>0</v>
      </c>
      <c r="I56" s="38">
        <v>3000</v>
      </c>
      <c r="J56" s="40"/>
      <c r="K56" s="164"/>
      <c r="L56" s="39"/>
      <c r="M56" s="206"/>
      <c r="N56" s="41"/>
      <c r="O56" s="41"/>
      <c r="P56" s="38"/>
      <c r="Q56" s="36"/>
      <c r="R56" s="36"/>
      <c r="S56" s="143">
        <f t="shared" si="1"/>
        <v>3000</v>
      </c>
    </row>
    <row r="57" spans="1:19" s="12" customFormat="1" ht="15.75" thickBot="1" thickTop="1">
      <c r="A57" s="44">
        <v>53</v>
      </c>
      <c r="B57" s="45" t="s">
        <v>131</v>
      </c>
      <c r="C57" s="452"/>
      <c r="D57" s="46" t="s">
        <v>39</v>
      </c>
      <c r="E57" s="47">
        <v>26457.66</v>
      </c>
      <c r="F57" s="206">
        <f>'[2]04月'!H58</f>
        <v>0</v>
      </c>
      <c r="G57" s="7">
        <v>0</v>
      </c>
      <c r="H57" s="205">
        <f t="shared" si="0"/>
        <v>0</v>
      </c>
      <c r="I57" s="11">
        <v>3000</v>
      </c>
      <c r="J57" s="9"/>
      <c r="K57" s="9"/>
      <c r="L57" s="8"/>
      <c r="M57" s="207"/>
      <c r="N57" s="10"/>
      <c r="O57" s="10"/>
      <c r="P57" s="11"/>
      <c r="Q57" s="7"/>
      <c r="R57" s="7"/>
      <c r="S57" s="143">
        <f t="shared" si="1"/>
        <v>3000</v>
      </c>
    </row>
    <row r="58" spans="1:19" s="12" customFormat="1" ht="15.75" thickBot="1" thickTop="1">
      <c r="A58" s="44">
        <v>54</v>
      </c>
      <c r="B58" s="45" t="s">
        <v>94</v>
      </c>
      <c r="C58" s="452"/>
      <c r="D58" s="46" t="s">
        <v>203</v>
      </c>
      <c r="E58" s="47">
        <v>2826.31</v>
      </c>
      <c r="F58" s="206">
        <f>'[2]04月'!H59</f>
        <v>0</v>
      </c>
      <c r="G58" s="7">
        <v>0</v>
      </c>
      <c r="H58" s="205">
        <f t="shared" si="0"/>
        <v>0</v>
      </c>
      <c r="I58" s="11">
        <v>2000</v>
      </c>
      <c r="J58" s="9"/>
      <c r="K58" s="9"/>
      <c r="L58" s="8"/>
      <c r="M58" s="207"/>
      <c r="N58" s="10"/>
      <c r="O58" s="10"/>
      <c r="P58" s="11"/>
      <c r="Q58" s="7"/>
      <c r="R58" s="7"/>
      <c r="S58" s="143">
        <f t="shared" si="1"/>
        <v>2000</v>
      </c>
    </row>
    <row r="59" spans="1:19" s="12" customFormat="1" ht="15.75" thickBot="1" thickTop="1">
      <c r="A59" s="44">
        <v>55</v>
      </c>
      <c r="B59" s="45" t="s">
        <v>116</v>
      </c>
      <c r="C59" s="452"/>
      <c r="D59" s="46" t="s">
        <v>27</v>
      </c>
      <c r="E59" s="47">
        <v>23670.35</v>
      </c>
      <c r="F59" s="237">
        <f>'[2]04月'!H60</f>
        <v>-1.3642420526593924E-12</v>
      </c>
      <c r="G59" s="7">
        <v>0</v>
      </c>
      <c r="H59" s="238">
        <f t="shared" si="0"/>
        <v>-1.3642420526593924E-12</v>
      </c>
      <c r="I59" s="11">
        <v>3000</v>
      </c>
      <c r="J59" s="9"/>
      <c r="K59" s="9"/>
      <c r="L59" s="8"/>
      <c r="M59" s="207"/>
      <c r="N59" s="10"/>
      <c r="O59" s="10"/>
      <c r="P59" s="11"/>
      <c r="Q59" s="7"/>
      <c r="R59" s="7"/>
      <c r="S59" s="143">
        <f t="shared" si="1"/>
        <v>3000</v>
      </c>
    </row>
    <row r="60" spans="1:19" s="12" customFormat="1" ht="15.75" thickBot="1" thickTop="1">
      <c r="A60" s="44">
        <v>56</v>
      </c>
      <c r="B60" s="45" t="s">
        <v>138</v>
      </c>
      <c r="C60" s="452"/>
      <c r="D60" s="62" t="s">
        <v>45</v>
      </c>
      <c r="E60" s="47">
        <v>27723.88</v>
      </c>
      <c r="F60" s="206">
        <f>'[2]04月'!H61</f>
        <v>9000</v>
      </c>
      <c r="G60" s="7">
        <v>3000</v>
      </c>
      <c r="H60" s="205">
        <f t="shared" si="0"/>
        <v>6000</v>
      </c>
      <c r="I60" s="11">
        <v>0</v>
      </c>
      <c r="J60" s="9"/>
      <c r="K60" s="9"/>
      <c r="L60" s="8"/>
      <c r="M60" s="207"/>
      <c r="N60" s="10"/>
      <c r="O60" s="10"/>
      <c r="P60" s="11"/>
      <c r="Q60" s="7"/>
      <c r="R60" s="7"/>
      <c r="S60" s="143">
        <f t="shared" si="1"/>
        <v>3000</v>
      </c>
    </row>
    <row r="61" spans="1:19" s="12" customFormat="1" ht="15.75" thickBot="1" thickTop="1">
      <c r="A61" s="44">
        <v>57</v>
      </c>
      <c r="B61" s="45" t="s">
        <v>150</v>
      </c>
      <c r="C61" s="452"/>
      <c r="D61" s="46" t="s">
        <v>54</v>
      </c>
      <c r="E61" s="47">
        <v>21013.79</v>
      </c>
      <c r="F61" s="210">
        <f>'[2]04月'!H62</f>
        <v>-8458.41</v>
      </c>
      <c r="G61" s="7">
        <v>0</v>
      </c>
      <c r="H61" s="211">
        <f t="shared" si="0"/>
        <v>-8458.41</v>
      </c>
      <c r="I61" s="11">
        <v>1000</v>
      </c>
      <c r="J61" s="9"/>
      <c r="K61" s="9"/>
      <c r="L61" s="8"/>
      <c r="M61" s="207"/>
      <c r="N61" s="10"/>
      <c r="O61" s="10"/>
      <c r="P61" s="11"/>
      <c r="Q61" s="7"/>
      <c r="R61" s="7"/>
      <c r="S61" s="143">
        <f t="shared" si="1"/>
        <v>1000</v>
      </c>
    </row>
    <row r="62" spans="1:19" s="12" customFormat="1" ht="15.75" thickBot="1" thickTop="1">
      <c r="A62" s="44">
        <v>58</v>
      </c>
      <c r="B62" s="45" t="s">
        <v>159</v>
      </c>
      <c r="C62" s="452"/>
      <c r="D62" s="46" t="s">
        <v>62</v>
      </c>
      <c r="E62" s="47">
        <v>40476.22</v>
      </c>
      <c r="F62" s="206">
        <f>'[2]04月'!H63</f>
        <v>2000</v>
      </c>
      <c r="G62" s="7">
        <v>2000</v>
      </c>
      <c r="H62" s="205">
        <f t="shared" si="0"/>
        <v>0</v>
      </c>
      <c r="I62" s="11">
        <v>1000</v>
      </c>
      <c r="J62" s="9"/>
      <c r="K62" s="9"/>
      <c r="L62" s="8"/>
      <c r="M62" s="207"/>
      <c r="N62" s="10"/>
      <c r="O62" s="10"/>
      <c r="P62" s="11"/>
      <c r="Q62" s="7"/>
      <c r="R62" s="7"/>
      <c r="S62" s="143">
        <f t="shared" si="1"/>
        <v>3000</v>
      </c>
    </row>
    <row r="63" spans="1:19" s="12" customFormat="1" ht="15.75" thickBot="1" thickTop="1">
      <c r="A63" s="44">
        <v>59</v>
      </c>
      <c r="B63" s="45" t="s">
        <v>163</v>
      </c>
      <c r="C63" s="452"/>
      <c r="D63" s="46" t="s">
        <v>65</v>
      </c>
      <c r="E63" s="47">
        <v>34069.69</v>
      </c>
      <c r="F63" s="206">
        <f>'[2]04月'!H64</f>
        <v>0</v>
      </c>
      <c r="G63" s="7">
        <v>0</v>
      </c>
      <c r="H63" s="205">
        <f t="shared" si="0"/>
        <v>0</v>
      </c>
      <c r="I63" s="11">
        <v>0</v>
      </c>
      <c r="J63" s="9"/>
      <c r="K63" s="9"/>
      <c r="L63" s="8"/>
      <c r="M63" s="207"/>
      <c r="N63" s="10"/>
      <c r="O63" s="10"/>
      <c r="P63" s="11"/>
      <c r="Q63" s="7"/>
      <c r="R63" s="7"/>
      <c r="S63" s="143">
        <f t="shared" si="1"/>
        <v>0</v>
      </c>
    </row>
    <row r="64" spans="1:19" s="12" customFormat="1" ht="15.75" thickBot="1" thickTop="1">
      <c r="A64" s="44">
        <v>60</v>
      </c>
      <c r="B64" s="45" t="s">
        <v>166</v>
      </c>
      <c r="C64" s="452"/>
      <c r="D64" s="46" t="s">
        <v>68</v>
      </c>
      <c r="E64" s="47">
        <v>3063.19</v>
      </c>
      <c r="F64" s="210">
        <f>'[2]04月'!H65</f>
        <v>-27068.21</v>
      </c>
      <c r="G64" s="7">
        <v>0</v>
      </c>
      <c r="H64" s="211">
        <f t="shared" si="0"/>
        <v>-27068.21</v>
      </c>
      <c r="I64" s="11">
        <v>0</v>
      </c>
      <c r="J64" s="9"/>
      <c r="K64" s="9"/>
      <c r="L64" s="8"/>
      <c r="M64" s="207"/>
      <c r="N64" s="10"/>
      <c r="O64" s="10"/>
      <c r="P64" s="11"/>
      <c r="Q64" s="7"/>
      <c r="R64" s="7"/>
      <c r="S64" s="143">
        <f t="shared" si="1"/>
        <v>0</v>
      </c>
    </row>
    <row r="65" spans="1:19" s="12" customFormat="1" ht="15.75" thickBot="1" thickTop="1">
      <c r="A65" s="44">
        <v>61</v>
      </c>
      <c r="B65" s="45" t="s">
        <v>169</v>
      </c>
      <c r="C65" s="452"/>
      <c r="D65" s="46" t="s">
        <v>71</v>
      </c>
      <c r="E65" s="47">
        <v>18422.26</v>
      </c>
      <c r="F65" s="210">
        <f>'[2]04月'!H66</f>
        <v>-10141.84</v>
      </c>
      <c r="G65" s="7">
        <v>0</v>
      </c>
      <c r="H65" s="211">
        <f t="shared" si="0"/>
        <v>-10141.84</v>
      </c>
      <c r="I65" s="11">
        <v>1000</v>
      </c>
      <c r="J65" s="9"/>
      <c r="K65" s="9"/>
      <c r="L65" s="8"/>
      <c r="M65" s="207"/>
      <c r="N65" s="10"/>
      <c r="O65" s="10"/>
      <c r="P65" s="11"/>
      <c r="Q65" s="7"/>
      <c r="R65" s="7"/>
      <c r="S65" s="143">
        <f t="shared" si="1"/>
        <v>1000</v>
      </c>
    </row>
    <row r="66" spans="1:19" s="12" customFormat="1" ht="15.75" thickBot="1" thickTop="1">
      <c r="A66" s="44">
        <v>62</v>
      </c>
      <c r="B66" s="45" t="s">
        <v>175</v>
      </c>
      <c r="C66" s="455"/>
      <c r="D66" s="64" t="s">
        <v>77</v>
      </c>
      <c r="E66" s="65">
        <v>27367.03</v>
      </c>
      <c r="F66" s="212">
        <f>'[2]04月'!H67</f>
        <v>2000</v>
      </c>
      <c r="G66" s="67">
        <v>2000</v>
      </c>
      <c r="H66" s="213">
        <f t="shared" si="0"/>
        <v>0</v>
      </c>
      <c r="I66" s="69">
        <v>0</v>
      </c>
      <c r="J66" s="71"/>
      <c r="K66" s="163">
        <v>3000</v>
      </c>
      <c r="L66" s="70"/>
      <c r="M66" s="214"/>
      <c r="N66" s="72"/>
      <c r="O66" s="72"/>
      <c r="P66" s="69"/>
      <c r="Q66" s="67"/>
      <c r="R66" s="67"/>
      <c r="S66" s="143">
        <f t="shared" si="1"/>
        <v>5000</v>
      </c>
    </row>
    <row r="67" spans="1:19" s="12" customFormat="1" ht="15.75" customHeight="1" thickBot="1" thickTop="1">
      <c r="A67" s="44">
        <v>63</v>
      </c>
      <c r="B67" s="45" t="s">
        <v>87</v>
      </c>
      <c r="C67" s="451" t="s">
        <v>204</v>
      </c>
      <c r="D67" s="55" t="s">
        <v>2</v>
      </c>
      <c r="E67" s="34">
        <v>32295.8</v>
      </c>
      <c r="F67" s="204">
        <f>'[2]04月'!H68</f>
        <v>0</v>
      </c>
      <c r="G67" s="36">
        <v>0</v>
      </c>
      <c r="H67" s="215">
        <f t="shared" si="0"/>
        <v>0</v>
      </c>
      <c r="I67" s="38">
        <v>3000</v>
      </c>
      <c r="J67" s="40"/>
      <c r="K67" s="164"/>
      <c r="L67" s="39"/>
      <c r="M67" s="206"/>
      <c r="N67" s="41"/>
      <c r="O67" s="41"/>
      <c r="P67" s="38"/>
      <c r="Q67" s="36"/>
      <c r="R67" s="36"/>
      <c r="S67" s="143">
        <f t="shared" si="1"/>
        <v>3000</v>
      </c>
    </row>
    <row r="68" spans="1:19" s="12" customFormat="1" ht="15.75" thickBot="1" thickTop="1">
      <c r="A68" s="44">
        <v>64</v>
      </c>
      <c r="B68" s="45" t="s">
        <v>140</v>
      </c>
      <c r="C68" s="452"/>
      <c r="D68" s="46" t="s">
        <v>47</v>
      </c>
      <c r="E68" s="47">
        <v>29545.39</v>
      </c>
      <c r="F68" s="206">
        <f>'[2]04月'!H69</f>
        <v>0</v>
      </c>
      <c r="G68" s="7">
        <v>0</v>
      </c>
      <c r="H68" s="205">
        <f t="shared" si="0"/>
        <v>0</v>
      </c>
      <c r="I68" s="11">
        <v>3000</v>
      </c>
      <c r="J68" s="9"/>
      <c r="K68" s="9"/>
      <c r="L68" s="8"/>
      <c r="M68" s="207"/>
      <c r="N68" s="10"/>
      <c r="O68" s="10"/>
      <c r="P68" s="11"/>
      <c r="Q68" s="7"/>
      <c r="R68" s="7"/>
      <c r="S68" s="143">
        <f>G68+I68+K68+L68+P68+Q68+R68+J68+M68+N68+O68</f>
        <v>3000</v>
      </c>
    </row>
    <row r="69" spans="1:19" s="12" customFormat="1" ht="15.75" thickBot="1" thickTop="1">
      <c r="A69" s="44">
        <v>65</v>
      </c>
      <c r="B69" s="45" t="s">
        <v>86</v>
      </c>
      <c r="C69" s="452"/>
      <c r="D69" s="46" t="s">
        <v>1</v>
      </c>
      <c r="E69" s="47">
        <v>18640.54</v>
      </c>
      <c r="F69" s="206">
        <f>'[2]04月'!H70</f>
        <v>0</v>
      </c>
      <c r="G69" s="7">
        <v>0</v>
      </c>
      <c r="H69" s="205">
        <f t="shared" si="0"/>
        <v>0</v>
      </c>
      <c r="I69" s="11">
        <v>2000</v>
      </c>
      <c r="J69" s="9"/>
      <c r="K69" s="9"/>
      <c r="L69" s="8"/>
      <c r="M69" s="207"/>
      <c r="N69" s="10"/>
      <c r="O69" s="10"/>
      <c r="P69" s="11"/>
      <c r="Q69" s="7"/>
      <c r="R69" s="7"/>
      <c r="S69" s="143">
        <f t="shared" si="1"/>
        <v>2000</v>
      </c>
    </row>
    <row r="70" spans="1:19" s="12" customFormat="1" ht="15.75" thickBot="1" thickTop="1">
      <c r="A70" s="44">
        <v>66</v>
      </c>
      <c r="B70" s="45" t="s">
        <v>88</v>
      </c>
      <c r="C70" s="452"/>
      <c r="D70" s="46" t="s">
        <v>205</v>
      </c>
      <c r="E70" s="47">
        <v>36198.35</v>
      </c>
      <c r="F70" s="210">
        <f>'[2]04月'!H71</f>
        <v>-32446.35</v>
      </c>
      <c r="G70" s="7">
        <v>0</v>
      </c>
      <c r="H70" s="211">
        <f aca="true" t="shared" si="2" ref="H70:H100">F70-G70</f>
        <v>-32446.35</v>
      </c>
      <c r="I70" s="11">
        <v>0</v>
      </c>
      <c r="J70" s="9"/>
      <c r="K70" s="9"/>
      <c r="L70" s="8"/>
      <c r="M70" s="207"/>
      <c r="N70" s="10"/>
      <c r="O70" s="10"/>
      <c r="P70" s="11"/>
      <c r="Q70" s="7"/>
      <c r="R70" s="7"/>
      <c r="S70" s="143">
        <f aca="true" t="shared" si="3" ref="S70:S100">G70+I70+K70+L70+P70+Q70+R70+J70+M70+N70+O70</f>
        <v>0</v>
      </c>
    </row>
    <row r="71" spans="1:19" s="12" customFormat="1" ht="15.75" thickBot="1" thickTop="1">
      <c r="A71" s="44">
        <v>67</v>
      </c>
      <c r="B71" s="45" t="s">
        <v>89</v>
      </c>
      <c r="C71" s="452"/>
      <c r="D71" s="46" t="s">
        <v>3</v>
      </c>
      <c r="E71" s="47">
        <v>26869.2</v>
      </c>
      <c r="F71" s="206">
        <f>'[2]04月'!H72</f>
        <v>1.1368683772161603E-12</v>
      </c>
      <c r="G71" s="7">
        <v>0</v>
      </c>
      <c r="H71" s="205">
        <f t="shared" si="2"/>
        <v>1.1368683772161603E-12</v>
      </c>
      <c r="I71" s="11">
        <v>2000</v>
      </c>
      <c r="J71" s="9"/>
      <c r="K71" s="9"/>
      <c r="L71" s="8"/>
      <c r="M71" s="207"/>
      <c r="N71" s="10"/>
      <c r="O71" s="10"/>
      <c r="P71" s="11"/>
      <c r="Q71" s="7"/>
      <c r="R71" s="7"/>
      <c r="S71" s="143">
        <f t="shared" si="3"/>
        <v>2000</v>
      </c>
    </row>
    <row r="72" spans="1:19" s="12" customFormat="1" ht="15.75" thickBot="1" thickTop="1">
      <c r="A72" s="44">
        <v>68</v>
      </c>
      <c r="B72" s="45" t="s">
        <v>122</v>
      </c>
      <c r="C72" s="452"/>
      <c r="D72" s="46" t="s">
        <v>33</v>
      </c>
      <c r="E72" s="47">
        <v>28293.02</v>
      </c>
      <c r="F72" s="206">
        <f>'[2]04月'!H73</f>
        <v>0</v>
      </c>
      <c r="G72" s="7">
        <v>0</v>
      </c>
      <c r="H72" s="205">
        <f t="shared" si="2"/>
        <v>0</v>
      </c>
      <c r="I72" s="11">
        <v>3000</v>
      </c>
      <c r="J72" s="9"/>
      <c r="K72" s="9"/>
      <c r="L72" s="8"/>
      <c r="M72" s="207"/>
      <c r="N72" s="10"/>
      <c r="O72" s="10"/>
      <c r="P72" s="11"/>
      <c r="Q72" s="7"/>
      <c r="R72" s="7"/>
      <c r="S72" s="143">
        <f t="shared" si="3"/>
        <v>3000</v>
      </c>
    </row>
    <row r="73" spans="1:19" s="12" customFormat="1" ht="15.75" thickBot="1" thickTop="1">
      <c r="A73" s="44">
        <v>69</v>
      </c>
      <c r="B73" s="45" t="s">
        <v>123</v>
      </c>
      <c r="C73" s="452"/>
      <c r="D73" s="46" t="s">
        <v>34</v>
      </c>
      <c r="E73" s="47">
        <v>34357.73</v>
      </c>
      <c r="F73" s="206">
        <f>'[2]04月'!H74</f>
        <v>1000</v>
      </c>
      <c r="G73" s="7">
        <v>1000</v>
      </c>
      <c r="H73" s="205">
        <f t="shared" si="2"/>
        <v>0</v>
      </c>
      <c r="I73" s="11">
        <v>2000</v>
      </c>
      <c r="J73" s="9"/>
      <c r="K73" s="9"/>
      <c r="L73" s="8"/>
      <c r="M73" s="207"/>
      <c r="N73" s="10"/>
      <c r="O73" s="10"/>
      <c r="P73" s="11"/>
      <c r="Q73" s="7"/>
      <c r="R73" s="7"/>
      <c r="S73" s="143">
        <f t="shared" si="3"/>
        <v>3000</v>
      </c>
    </row>
    <row r="74" spans="1:19" s="12" customFormat="1" ht="15.75" thickBot="1" thickTop="1">
      <c r="A74" s="44">
        <v>70</v>
      </c>
      <c r="B74" s="45" t="s">
        <v>124</v>
      </c>
      <c r="C74" s="452"/>
      <c r="D74" s="46" t="s">
        <v>35</v>
      </c>
      <c r="E74" s="47">
        <v>30846.48</v>
      </c>
      <c r="F74" s="206">
        <f>'[2]04月'!H75</f>
        <v>5000</v>
      </c>
      <c r="G74" s="7">
        <v>3000</v>
      </c>
      <c r="H74" s="205">
        <f t="shared" si="2"/>
        <v>2000</v>
      </c>
      <c r="I74" s="11">
        <v>0</v>
      </c>
      <c r="J74" s="9"/>
      <c r="K74" s="9"/>
      <c r="L74" s="8"/>
      <c r="M74" s="207"/>
      <c r="N74" s="10"/>
      <c r="O74" s="10"/>
      <c r="P74" s="11"/>
      <c r="Q74" s="7"/>
      <c r="R74" s="7"/>
      <c r="S74" s="143">
        <f t="shared" si="3"/>
        <v>3000</v>
      </c>
    </row>
    <row r="75" spans="1:19" s="12" customFormat="1" ht="15.75" thickBot="1" thickTop="1">
      <c r="A75" s="44">
        <v>71</v>
      </c>
      <c r="B75" s="45" t="s">
        <v>130</v>
      </c>
      <c r="C75" s="452"/>
      <c r="D75" s="46" t="s">
        <v>206</v>
      </c>
      <c r="E75" s="47">
        <v>23403.97</v>
      </c>
      <c r="F75" s="206">
        <f>'[2]04月'!H76</f>
        <v>0</v>
      </c>
      <c r="G75" s="7">
        <v>0</v>
      </c>
      <c r="H75" s="205">
        <f t="shared" si="2"/>
        <v>0</v>
      </c>
      <c r="I75" s="11">
        <v>2000</v>
      </c>
      <c r="J75" s="9"/>
      <c r="K75" s="9"/>
      <c r="L75" s="8"/>
      <c r="M75" s="207"/>
      <c r="N75" s="10"/>
      <c r="O75" s="10"/>
      <c r="P75" s="11"/>
      <c r="Q75" s="7"/>
      <c r="R75" s="7"/>
      <c r="S75" s="143">
        <f t="shared" si="3"/>
        <v>2000</v>
      </c>
    </row>
    <row r="76" spans="1:19" s="12" customFormat="1" ht="15.75" thickBot="1" thickTop="1">
      <c r="A76" s="44">
        <v>72</v>
      </c>
      <c r="B76" s="45" t="s">
        <v>132</v>
      </c>
      <c r="C76" s="452"/>
      <c r="D76" s="46" t="s">
        <v>40</v>
      </c>
      <c r="E76" s="47">
        <v>35560.68</v>
      </c>
      <c r="F76" s="206">
        <f>'[2]04月'!H77</f>
        <v>0</v>
      </c>
      <c r="G76" s="7">
        <v>0</v>
      </c>
      <c r="H76" s="205">
        <f t="shared" si="2"/>
        <v>0</v>
      </c>
      <c r="I76" s="11">
        <v>2000</v>
      </c>
      <c r="J76" s="9"/>
      <c r="K76" s="9"/>
      <c r="L76" s="8"/>
      <c r="M76" s="207"/>
      <c r="N76" s="10"/>
      <c r="O76" s="10"/>
      <c r="P76" s="11"/>
      <c r="Q76" s="7"/>
      <c r="R76" s="7"/>
      <c r="S76" s="143">
        <f t="shared" si="3"/>
        <v>2000</v>
      </c>
    </row>
    <row r="77" spans="1:19" s="12" customFormat="1" ht="15.75" thickBot="1" thickTop="1">
      <c r="A77" s="44">
        <v>73</v>
      </c>
      <c r="B77" s="45" t="s">
        <v>139</v>
      </c>
      <c r="C77" s="452"/>
      <c r="D77" s="46" t="s">
        <v>46</v>
      </c>
      <c r="E77" s="47">
        <v>23724.38</v>
      </c>
      <c r="F77" s="206">
        <f>'[2]04月'!H78</f>
        <v>0</v>
      </c>
      <c r="G77" s="7">
        <v>0</v>
      </c>
      <c r="H77" s="205">
        <f t="shared" si="2"/>
        <v>0</v>
      </c>
      <c r="I77" s="11">
        <v>3000</v>
      </c>
      <c r="J77" s="9"/>
      <c r="K77" s="9"/>
      <c r="L77" s="8"/>
      <c r="M77" s="207"/>
      <c r="N77" s="10"/>
      <c r="O77" s="10"/>
      <c r="P77" s="11"/>
      <c r="Q77" s="7"/>
      <c r="R77" s="7"/>
      <c r="S77" s="143">
        <f t="shared" si="3"/>
        <v>3000</v>
      </c>
    </row>
    <row r="78" spans="1:19" s="12" customFormat="1" ht="15.75" thickBot="1" thickTop="1">
      <c r="A78" s="44">
        <v>74</v>
      </c>
      <c r="B78" s="45" t="s">
        <v>144</v>
      </c>
      <c r="C78" s="452"/>
      <c r="D78" s="46" t="s">
        <v>51</v>
      </c>
      <c r="E78" s="47">
        <v>20706.08</v>
      </c>
      <c r="F78" s="206">
        <f>'[2]04月'!H79</f>
        <v>3000</v>
      </c>
      <c r="G78" s="7">
        <v>3000</v>
      </c>
      <c r="H78" s="205">
        <f t="shared" si="2"/>
        <v>0</v>
      </c>
      <c r="I78" s="11">
        <v>0</v>
      </c>
      <c r="J78" s="9"/>
      <c r="K78" s="9"/>
      <c r="L78" s="8"/>
      <c r="M78" s="207"/>
      <c r="N78" s="10"/>
      <c r="O78" s="10"/>
      <c r="P78" s="11"/>
      <c r="Q78" s="7"/>
      <c r="R78" s="7"/>
      <c r="S78" s="143">
        <f t="shared" si="3"/>
        <v>3000</v>
      </c>
    </row>
    <row r="79" spans="1:19" s="12" customFormat="1" ht="15.75" thickBot="1" thickTop="1">
      <c r="A79" s="44">
        <v>75</v>
      </c>
      <c r="B79" s="45" t="s">
        <v>161</v>
      </c>
      <c r="C79" s="452"/>
      <c r="D79" s="46" t="s">
        <v>83</v>
      </c>
      <c r="E79" s="47">
        <v>22233.84</v>
      </c>
      <c r="F79" s="210">
        <f>'[2]04月'!H80</f>
        <v>-16878.56</v>
      </c>
      <c r="G79" s="7">
        <v>0</v>
      </c>
      <c r="H79" s="211">
        <f t="shared" si="2"/>
        <v>-16878.56</v>
      </c>
      <c r="I79" s="11">
        <v>2000</v>
      </c>
      <c r="J79" s="9"/>
      <c r="K79" s="9"/>
      <c r="L79" s="8"/>
      <c r="M79" s="207"/>
      <c r="N79" s="10"/>
      <c r="O79" s="10"/>
      <c r="P79" s="11"/>
      <c r="Q79" s="7"/>
      <c r="R79" s="7"/>
      <c r="S79" s="143">
        <f t="shared" si="3"/>
        <v>2000</v>
      </c>
    </row>
    <row r="80" spans="1:19" s="12" customFormat="1" ht="15.75" thickBot="1" thickTop="1">
      <c r="A80" s="44">
        <v>76</v>
      </c>
      <c r="B80" s="45" t="s">
        <v>165</v>
      </c>
      <c r="C80" s="452"/>
      <c r="D80" s="46" t="s">
        <v>67</v>
      </c>
      <c r="E80" s="47">
        <v>24747.67</v>
      </c>
      <c r="F80" s="210">
        <f>'[2]04月'!H81</f>
        <v>-8653.13</v>
      </c>
      <c r="G80" s="7">
        <v>0</v>
      </c>
      <c r="H80" s="211">
        <f t="shared" si="2"/>
        <v>-8653.13</v>
      </c>
      <c r="I80" s="11">
        <v>1000</v>
      </c>
      <c r="J80" s="9"/>
      <c r="K80" s="9"/>
      <c r="L80" s="8"/>
      <c r="M80" s="207"/>
      <c r="N80" s="10"/>
      <c r="O80" s="10"/>
      <c r="P80" s="11"/>
      <c r="Q80" s="7"/>
      <c r="R80" s="7"/>
      <c r="S80" s="143">
        <f t="shared" si="3"/>
        <v>1000</v>
      </c>
    </row>
    <row r="81" spans="1:19" s="12" customFormat="1" ht="15.75" thickBot="1" thickTop="1">
      <c r="A81" s="44">
        <v>77</v>
      </c>
      <c r="B81" s="45" t="s">
        <v>168</v>
      </c>
      <c r="C81" s="455"/>
      <c r="D81" s="64" t="s">
        <v>70</v>
      </c>
      <c r="E81" s="65">
        <v>16759.86</v>
      </c>
      <c r="F81" s="217">
        <f>'[2]04月'!H82</f>
        <v>-36841.73</v>
      </c>
      <c r="G81" s="67">
        <v>0</v>
      </c>
      <c r="H81" s="218">
        <f t="shared" si="2"/>
        <v>-36841.73</v>
      </c>
      <c r="I81" s="69">
        <v>0</v>
      </c>
      <c r="J81" s="71"/>
      <c r="K81" s="163"/>
      <c r="L81" s="70"/>
      <c r="M81" s="214"/>
      <c r="N81" s="72"/>
      <c r="O81" s="72"/>
      <c r="P81" s="69"/>
      <c r="Q81" s="67"/>
      <c r="R81" s="67"/>
      <c r="S81" s="143">
        <f t="shared" si="3"/>
        <v>0</v>
      </c>
    </row>
    <row r="82" spans="1:19" s="12" customFormat="1" ht="15.75" customHeight="1" thickBot="1" thickTop="1">
      <c r="A82" s="44">
        <v>78</v>
      </c>
      <c r="B82" s="45" t="s">
        <v>113</v>
      </c>
      <c r="C82" s="451" t="s">
        <v>207</v>
      </c>
      <c r="D82" s="55" t="s">
        <v>24</v>
      </c>
      <c r="E82" s="34">
        <v>51806.79</v>
      </c>
      <c r="F82" s="204">
        <f>'[2]04月'!H83</f>
        <v>24000</v>
      </c>
      <c r="G82" s="36">
        <v>5000</v>
      </c>
      <c r="H82" s="215">
        <f t="shared" si="2"/>
        <v>19000</v>
      </c>
      <c r="I82" s="38">
        <v>0</v>
      </c>
      <c r="J82" s="40"/>
      <c r="K82" s="164"/>
      <c r="L82" s="39"/>
      <c r="M82" s="206">
        <v>500</v>
      </c>
      <c r="N82" s="41"/>
      <c r="O82" s="41"/>
      <c r="P82" s="38"/>
      <c r="Q82" s="36"/>
      <c r="R82" s="36"/>
      <c r="S82" s="143">
        <f t="shared" si="3"/>
        <v>5500</v>
      </c>
    </row>
    <row r="83" spans="1:19" s="12" customFormat="1" ht="15.75" thickBot="1" thickTop="1">
      <c r="A83" s="44">
        <v>79</v>
      </c>
      <c r="B83" s="45" t="s">
        <v>164</v>
      </c>
      <c r="C83" s="452"/>
      <c r="D83" s="46" t="s">
        <v>66</v>
      </c>
      <c r="E83" s="47">
        <v>32104.66</v>
      </c>
      <c r="F83" s="206">
        <f>'[2]04月'!H84</f>
        <v>3000</v>
      </c>
      <c r="G83" s="7">
        <v>3000</v>
      </c>
      <c r="H83" s="205">
        <f t="shared" si="2"/>
        <v>0</v>
      </c>
      <c r="I83" s="11">
        <v>0</v>
      </c>
      <c r="J83" s="9"/>
      <c r="K83" s="9"/>
      <c r="L83" s="8"/>
      <c r="M83" s="207"/>
      <c r="N83" s="10"/>
      <c r="O83" s="10"/>
      <c r="P83" s="11"/>
      <c r="Q83" s="7"/>
      <c r="R83" s="7"/>
      <c r="S83" s="143">
        <f t="shared" si="3"/>
        <v>3000</v>
      </c>
    </row>
    <row r="84" spans="1:19" s="12" customFormat="1" ht="15.75" thickBot="1" thickTop="1">
      <c r="A84" s="44">
        <v>80</v>
      </c>
      <c r="B84" s="45" t="s">
        <v>174</v>
      </c>
      <c r="C84" s="452"/>
      <c r="D84" s="46" t="s">
        <v>76</v>
      </c>
      <c r="E84" s="47">
        <v>30543.71</v>
      </c>
      <c r="F84" s="206">
        <f>'[2]04月'!H85</f>
        <v>0</v>
      </c>
      <c r="G84" s="7">
        <v>0</v>
      </c>
      <c r="H84" s="205">
        <f t="shared" si="2"/>
        <v>0</v>
      </c>
      <c r="I84" s="11">
        <v>3000</v>
      </c>
      <c r="J84" s="9"/>
      <c r="K84" s="9"/>
      <c r="L84" s="8"/>
      <c r="M84" s="207"/>
      <c r="N84" s="10"/>
      <c r="O84" s="10"/>
      <c r="P84" s="11"/>
      <c r="Q84" s="7"/>
      <c r="R84" s="7"/>
      <c r="S84" s="143">
        <f t="shared" si="3"/>
        <v>3000</v>
      </c>
    </row>
    <row r="85" spans="1:19" s="12" customFormat="1" ht="15.75" thickBot="1" thickTop="1">
      <c r="A85" s="44">
        <v>81</v>
      </c>
      <c r="B85" s="45" t="s">
        <v>156</v>
      </c>
      <c r="C85" s="452"/>
      <c r="D85" s="46" t="s">
        <v>59</v>
      </c>
      <c r="E85" s="47">
        <v>37069.67</v>
      </c>
      <c r="F85" s="210">
        <f>'[2]04月'!H86</f>
        <v>-562.7300000000014</v>
      </c>
      <c r="G85" s="7">
        <v>0</v>
      </c>
      <c r="H85" s="211">
        <f t="shared" si="2"/>
        <v>-562.7300000000014</v>
      </c>
      <c r="I85" s="11">
        <v>2000</v>
      </c>
      <c r="J85" s="9"/>
      <c r="K85" s="9"/>
      <c r="L85" s="8"/>
      <c r="M85" s="207"/>
      <c r="N85" s="10"/>
      <c r="O85" s="10"/>
      <c r="P85" s="11"/>
      <c r="Q85" s="7"/>
      <c r="R85" s="7"/>
      <c r="S85" s="143">
        <f t="shared" si="3"/>
        <v>2000</v>
      </c>
    </row>
    <row r="86" spans="1:19" s="12" customFormat="1" ht="15.75" thickBot="1" thickTop="1">
      <c r="A86" s="44">
        <v>82</v>
      </c>
      <c r="B86" s="45" t="s">
        <v>85</v>
      </c>
      <c r="C86" s="452"/>
      <c r="D86" s="46" t="s">
        <v>208</v>
      </c>
      <c r="E86" s="47">
        <v>32327.21</v>
      </c>
      <c r="F86" s="210">
        <f>'[2]04月'!H87</f>
        <v>-3076.59</v>
      </c>
      <c r="G86" s="7">
        <v>0</v>
      </c>
      <c r="H86" s="211">
        <f t="shared" si="2"/>
        <v>-3076.59</v>
      </c>
      <c r="I86" s="11">
        <v>2000</v>
      </c>
      <c r="J86" s="9"/>
      <c r="K86" s="9"/>
      <c r="L86" s="8"/>
      <c r="M86" s="207"/>
      <c r="N86" s="10"/>
      <c r="O86" s="10"/>
      <c r="P86" s="11"/>
      <c r="Q86" s="7"/>
      <c r="R86" s="7"/>
      <c r="S86" s="143">
        <f t="shared" si="3"/>
        <v>2000</v>
      </c>
    </row>
    <row r="87" spans="1:19" s="12" customFormat="1" ht="15.75" thickBot="1" thickTop="1">
      <c r="A87" s="44">
        <v>83</v>
      </c>
      <c r="B87" s="45" t="s">
        <v>99</v>
      </c>
      <c r="C87" s="452"/>
      <c r="D87" s="46" t="s">
        <v>10</v>
      </c>
      <c r="E87" s="47">
        <v>27365.18</v>
      </c>
      <c r="F87" s="206">
        <f>'[2]04月'!H88</f>
        <v>0</v>
      </c>
      <c r="G87" s="7">
        <v>0</v>
      </c>
      <c r="H87" s="205">
        <f t="shared" si="2"/>
        <v>0</v>
      </c>
      <c r="I87" s="11">
        <v>2000</v>
      </c>
      <c r="J87" s="9"/>
      <c r="K87" s="9"/>
      <c r="L87" s="8"/>
      <c r="M87" s="207"/>
      <c r="N87" s="10"/>
      <c r="O87" s="10"/>
      <c r="P87" s="11"/>
      <c r="Q87" s="7"/>
      <c r="R87" s="7"/>
      <c r="S87" s="143">
        <f t="shared" si="3"/>
        <v>2000</v>
      </c>
    </row>
    <row r="88" spans="1:19" s="12" customFormat="1" ht="15.75" thickBot="1" thickTop="1">
      <c r="A88" s="44">
        <v>84</v>
      </c>
      <c r="B88" s="45" t="s">
        <v>111</v>
      </c>
      <c r="C88" s="452"/>
      <c r="D88" s="46" t="s">
        <v>22</v>
      </c>
      <c r="E88" s="47">
        <v>24122.42</v>
      </c>
      <c r="F88" s="206">
        <f>'[2]04月'!H89</f>
        <v>0</v>
      </c>
      <c r="G88" s="7">
        <v>0</v>
      </c>
      <c r="H88" s="205">
        <f t="shared" si="2"/>
        <v>0</v>
      </c>
      <c r="I88" s="11">
        <v>0</v>
      </c>
      <c r="J88" s="9"/>
      <c r="K88" s="9"/>
      <c r="L88" s="8"/>
      <c r="M88" s="207"/>
      <c r="N88" s="10"/>
      <c r="O88" s="10"/>
      <c r="P88" s="11"/>
      <c r="Q88" s="7"/>
      <c r="R88" s="7"/>
      <c r="S88" s="143">
        <f t="shared" si="3"/>
        <v>0</v>
      </c>
    </row>
    <row r="89" spans="1:19" s="12" customFormat="1" ht="15.75" thickBot="1" thickTop="1">
      <c r="A89" s="44">
        <v>85</v>
      </c>
      <c r="B89" s="45" t="s">
        <v>115</v>
      </c>
      <c r="C89" s="452"/>
      <c r="D89" s="46" t="s">
        <v>26</v>
      </c>
      <c r="E89" s="47">
        <v>29502.04</v>
      </c>
      <c r="F89" s="206">
        <f>'[2]04月'!H90</f>
        <v>1000</v>
      </c>
      <c r="G89" s="7">
        <v>1000</v>
      </c>
      <c r="H89" s="205">
        <f t="shared" si="2"/>
        <v>0</v>
      </c>
      <c r="I89" s="11">
        <v>2000</v>
      </c>
      <c r="J89" s="9"/>
      <c r="K89" s="9"/>
      <c r="L89" s="8"/>
      <c r="M89" s="207"/>
      <c r="N89" s="10"/>
      <c r="O89" s="10"/>
      <c r="P89" s="11"/>
      <c r="Q89" s="7"/>
      <c r="R89" s="7"/>
      <c r="S89" s="143">
        <f t="shared" si="3"/>
        <v>3000</v>
      </c>
    </row>
    <row r="90" spans="1:19" s="12" customFormat="1" ht="15.75" thickBot="1" thickTop="1">
      <c r="A90" s="44">
        <v>86</v>
      </c>
      <c r="B90" s="45" t="s">
        <v>117</v>
      </c>
      <c r="C90" s="452"/>
      <c r="D90" s="46" t="s">
        <v>28</v>
      </c>
      <c r="E90" s="47">
        <v>31100.44</v>
      </c>
      <c r="F90" s="206">
        <f>'[2]04月'!H91</f>
        <v>0</v>
      </c>
      <c r="G90" s="7">
        <v>0</v>
      </c>
      <c r="H90" s="205">
        <f t="shared" si="2"/>
        <v>0</v>
      </c>
      <c r="I90" s="11">
        <v>3000</v>
      </c>
      <c r="J90" s="9"/>
      <c r="K90" s="9"/>
      <c r="L90" s="8"/>
      <c r="M90" s="207"/>
      <c r="N90" s="10"/>
      <c r="O90" s="10"/>
      <c r="P90" s="11"/>
      <c r="Q90" s="7"/>
      <c r="R90" s="7"/>
      <c r="S90" s="143">
        <f t="shared" si="3"/>
        <v>3000</v>
      </c>
    </row>
    <row r="91" spans="1:19" s="12" customFormat="1" ht="15.75" thickBot="1" thickTop="1">
      <c r="A91" s="44">
        <v>87</v>
      </c>
      <c r="B91" s="45" t="s">
        <v>118</v>
      </c>
      <c r="C91" s="452"/>
      <c r="D91" s="46" t="s">
        <v>29</v>
      </c>
      <c r="E91" s="47">
        <v>27374.93</v>
      </c>
      <c r="F91" s="206">
        <f>'[2]04月'!H92</f>
        <v>0</v>
      </c>
      <c r="G91" s="7">
        <v>0</v>
      </c>
      <c r="H91" s="205">
        <f t="shared" si="2"/>
        <v>0</v>
      </c>
      <c r="I91" s="11">
        <v>3000</v>
      </c>
      <c r="J91" s="9"/>
      <c r="K91" s="9"/>
      <c r="L91" s="8"/>
      <c r="M91" s="207"/>
      <c r="N91" s="10"/>
      <c r="O91" s="10"/>
      <c r="P91" s="11"/>
      <c r="Q91" s="7"/>
      <c r="R91" s="7"/>
      <c r="S91" s="143">
        <f t="shared" si="3"/>
        <v>3000</v>
      </c>
    </row>
    <row r="92" spans="1:19" s="12" customFormat="1" ht="15.75" thickBot="1" thickTop="1">
      <c r="A92" s="44">
        <v>88</v>
      </c>
      <c r="B92" s="45" t="s">
        <v>120</v>
      </c>
      <c r="C92" s="452"/>
      <c r="D92" s="46" t="s">
        <v>31</v>
      </c>
      <c r="E92" s="47">
        <v>25201.26</v>
      </c>
      <c r="F92" s="237">
        <f>'[2]04月'!H93</f>
        <v>-1.4779288903810084E-12</v>
      </c>
      <c r="G92" s="7">
        <v>0</v>
      </c>
      <c r="H92" s="238">
        <f t="shared" si="2"/>
        <v>-1.4779288903810084E-12</v>
      </c>
      <c r="I92" s="11">
        <v>2000</v>
      </c>
      <c r="J92" s="9"/>
      <c r="K92" s="9"/>
      <c r="L92" s="8"/>
      <c r="M92" s="207"/>
      <c r="N92" s="10"/>
      <c r="O92" s="10"/>
      <c r="P92" s="11"/>
      <c r="Q92" s="7"/>
      <c r="R92" s="7"/>
      <c r="S92" s="143">
        <f t="shared" si="3"/>
        <v>2000</v>
      </c>
    </row>
    <row r="93" spans="1:19" s="12" customFormat="1" ht="15.75" thickBot="1" thickTop="1">
      <c r="A93" s="44">
        <v>89</v>
      </c>
      <c r="B93" s="45" t="s">
        <v>129</v>
      </c>
      <c r="C93" s="452"/>
      <c r="D93" s="46" t="s">
        <v>209</v>
      </c>
      <c r="E93" s="47">
        <v>26753.1</v>
      </c>
      <c r="F93" s="206">
        <f>'[2]04月'!H94</f>
        <v>0</v>
      </c>
      <c r="G93" s="7">
        <v>0</v>
      </c>
      <c r="H93" s="205">
        <f t="shared" si="2"/>
        <v>0</v>
      </c>
      <c r="I93" s="11">
        <v>2000</v>
      </c>
      <c r="J93" s="9"/>
      <c r="K93" s="9"/>
      <c r="L93" s="8"/>
      <c r="M93" s="207"/>
      <c r="N93" s="10"/>
      <c r="O93" s="10"/>
      <c r="P93" s="11"/>
      <c r="Q93" s="7"/>
      <c r="R93" s="7"/>
      <c r="S93" s="143">
        <f t="shared" si="3"/>
        <v>2000</v>
      </c>
    </row>
    <row r="94" spans="1:19" s="12" customFormat="1" ht="15.75" thickBot="1" thickTop="1">
      <c r="A94" s="44">
        <v>90</v>
      </c>
      <c r="B94" s="45" t="s">
        <v>134</v>
      </c>
      <c r="C94" s="452"/>
      <c r="D94" s="46" t="s">
        <v>41</v>
      </c>
      <c r="E94" s="47">
        <v>34906.03</v>
      </c>
      <c r="F94" s="206">
        <f>'[2]04月'!H95</f>
        <v>0</v>
      </c>
      <c r="G94" s="7">
        <v>0</v>
      </c>
      <c r="H94" s="205">
        <f t="shared" si="2"/>
        <v>0</v>
      </c>
      <c r="I94" s="11">
        <v>3000</v>
      </c>
      <c r="J94" s="9"/>
      <c r="K94" s="9"/>
      <c r="L94" s="8"/>
      <c r="M94" s="207"/>
      <c r="N94" s="10"/>
      <c r="O94" s="10"/>
      <c r="P94" s="11"/>
      <c r="Q94" s="7"/>
      <c r="R94" s="7"/>
      <c r="S94" s="143">
        <f t="shared" si="3"/>
        <v>3000</v>
      </c>
    </row>
    <row r="95" spans="1:19" s="12" customFormat="1" ht="15.75" thickBot="1" thickTop="1">
      <c r="A95" s="44">
        <v>91</v>
      </c>
      <c r="B95" s="45" t="s">
        <v>136</v>
      </c>
      <c r="C95" s="452"/>
      <c r="D95" s="46" t="s">
        <v>43</v>
      </c>
      <c r="E95" s="47">
        <v>29982.66</v>
      </c>
      <c r="F95" s="206">
        <f>'[2]04月'!H96</f>
        <v>1000</v>
      </c>
      <c r="G95" s="7">
        <v>1000</v>
      </c>
      <c r="H95" s="205">
        <f t="shared" si="2"/>
        <v>0</v>
      </c>
      <c r="I95" s="11">
        <v>2000</v>
      </c>
      <c r="J95" s="9"/>
      <c r="K95" s="9"/>
      <c r="L95" s="8"/>
      <c r="M95" s="207"/>
      <c r="N95" s="10"/>
      <c r="O95" s="10"/>
      <c r="P95" s="11"/>
      <c r="Q95" s="7"/>
      <c r="R95" s="7"/>
      <c r="S95" s="143">
        <f t="shared" si="3"/>
        <v>3000</v>
      </c>
    </row>
    <row r="96" spans="1:19" s="12" customFormat="1" ht="15.75" thickBot="1" thickTop="1">
      <c r="A96" s="44">
        <v>92</v>
      </c>
      <c r="B96" s="45" t="s">
        <v>143</v>
      </c>
      <c r="C96" s="452"/>
      <c r="D96" s="46" t="s">
        <v>50</v>
      </c>
      <c r="E96" s="47">
        <v>21501.03</v>
      </c>
      <c r="F96" s="206">
        <f>'[2]04月'!H97</f>
        <v>0</v>
      </c>
      <c r="G96" s="7">
        <v>0</v>
      </c>
      <c r="H96" s="205">
        <f t="shared" si="2"/>
        <v>0</v>
      </c>
      <c r="I96" s="11">
        <v>2000</v>
      </c>
      <c r="J96" s="9"/>
      <c r="K96" s="9"/>
      <c r="L96" s="8"/>
      <c r="M96" s="207"/>
      <c r="N96" s="10"/>
      <c r="O96" s="10"/>
      <c r="P96" s="11"/>
      <c r="Q96" s="7"/>
      <c r="R96" s="7"/>
      <c r="S96" s="143">
        <f t="shared" si="3"/>
        <v>2000</v>
      </c>
    </row>
    <row r="97" spans="1:19" s="12" customFormat="1" ht="15.75" thickBot="1" thickTop="1">
      <c r="A97" s="44">
        <v>93</v>
      </c>
      <c r="B97" s="45" t="s">
        <v>146</v>
      </c>
      <c r="C97" s="452"/>
      <c r="D97" s="46" t="s">
        <v>210</v>
      </c>
      <c r="E97" s="47">
        <v>25839.38</v>
      </c>
      <c r="F97" s="206">
        <f>'[2]04月'!H98</f>
        <v>2000</v>
      </c>
      <c r="G97" s="7">
        <v>2000</v>
      </c>
      <c r="H97" s="205">
        <f t="shared" si="2"/>
        <v>0</v>
      </c>
      <c r="I97" s="11">
        <v>1000</v>
      </c>
      <c r="J97" s="9"/>
      <c r="K97" s="9"/>
      <c r="L97" s="8"/>
      <c r="M97" s="207"/>
      <c r="N97" s="10"/>
      <c r="O97" s="10"/>
      <c r="P97" s="11"/>
      <c r="Q97" s="7"/>
      <c r="R97" s="7"/>
      <c r="S97" s="143">
        <f t="shared" si="3"/>
        <v>3000</v>
      </c>
    </row>
    <row r="98" spans="1:19" s="12" customFormat="1" ht="15.75" thickBot="1" thickTop="1">
      <c r="A98" s="44">
        <v>94</v>
      </c>
      <c r="B98" s="45" t="s">
        <v>151</v>
      </c>
      <c r="C98" s="452"/>
      <c r="D98" s="46" t="s">
        <v>55</v>
      </c>
      <c r="E98" s="47">
        <v>29449.95</v>
      </c>
      <c r="F98" s="210">
        <f>'[2]04月'!H99</f>
        <v>-5636.65</v>
      </c>
      <c r="G98" s="7">
        <v>0</v>
      </c>
      <c r="H98" s="211">
        <f t="shared" si="2"/>
        <v>-5636.65</v>
      </c>
      <c r="I98" s="11">
        <v>3000</v>
      </c>
      <c r="J98" s="9"/>
      <c r="K98" s="9"/>
      <c r="L98" s="8"/>
      <c r="M98" s="207"/>
      <c r="N98" s="10"/>
      <c r="O98" s="10"/>
      <c r="P98" s="11"/>
      <c r="Q98" s="7"/>
      <c r="R98" s="7"/>
      <c r="S98" s="143">
        <f t="shared" si="3"/>
        <v>3000</v>
      </c>
    </row>
    <row r="99" spans="1:19" s="12" customFormat="1" ht="15.75" thickBot="1" thickTop="1">
      <c r="A99" s="44">
        <v>95</v>
      </c>
      <c r="B99" s="45" t="s">
        <v>154</v>
      </c>
      <c r="C99" s="452"/>
      <c r="D99" s="46" t="s">
        <v>57</v>
      </c>
      <c r="E99" s="47">
        <v>26158.77</v>
      </c>
      <c r="F99" s="206">
        <f>'[2]04月'!H100</f>
        <v>0</v>
      </c>
      <c r="G99" s="7">
        <v>0</v>
      </c>
      <c r="H99" s="205">
        <f t="shared" si="2"/>
        <v>0</v>
      </c>
      <c r="I99" s="11">
        <v>3000</v>
      </c>
      <c r="J99" s="9"/>
      <c r="K99" s="9"/>
      <c r="L99" s="8"/>
      <c r="M99" s="207"/>
      <c r="N99" s="10"/>
      <c r="O99" s="10"/>
      <c r="P99" s="11"/>
      <c r="Q99" s="7"/>
      <c r="R99" s="7"/>
      <c r="S99" s="143">
        <f t="shared" si="3"/>
        <v>3000</v>
      </c>
    </row>
    <row r="100" spans="1:19" s="12" customFormat="1" ht="15.75" thickBot="1" thickTop="1">
      <c r="A100" s="235">
        <v>96</v>
      </c>
      <c r="B100" s="45" t="s">
        <v>155</v>
      </c>
      <c r="C100" s="455"/>
      <c r="D100" s="64" t="s">
        <v>58</v>
      </c>
      <c r="E100" s="65">
        <v>41471.98</v>
      </c>
      <c r="F100" s="206">
        <f>'[2]04月'!H101</f>
        <v>8000</v>
      </c>
      <c r="G100" s="67">
        <v>4000</v>
      </c>
      <c r="H100" s="205">
        <f t="shared" si="2"/>
        <v>4000</v>
      </c>
      <c r="I100" s="69">
        <v>0</v>
      </c>
      <c r="J100" s="71"/>
      <c r="K100" s="163"/>
      <c r="L100" s="70"/>
      <c r="M100" s="214"/>
      <c r="N100" s="72"/>
      <c r="O100" s="72"/>
      <c r="P100" s="69"/>
      <c r="Q100" s="67"/>
      <c r="R100" s="67"/>
      <c r="S100" s="143">
        <f t="shared" si="3"/>
        <v>4000</v>
      </c>
    </row>
    <row r="101" spans="1:20" s="12" customFormat="1" ht="15" thickTop="1">
      <c r="A101" s="166"/>
      <c r="B101" s="5"/>
      <c r="C101" s="167"/>
      <c r="D101" s="168"/>
      <c r="E101" s="125"/>
      <c r="F101" s="169"/>
      <c r="G101" s="170"/>
      <c r="H101" s="239"/>
      <c r="I101" s="92"/>
      <c r="J101" s="92"/>
      <c r="K101" s="139"/>
      <c r="L101" s="92"/>
      <c r="M101" s="92"/>
      <c r="N101" s="92"/>
      <c r="O101" s="92"/>
      <c r="P101" s="92"/>
      <c r="Q101" s="92"/>
      <c r="R101" s="92"/>
      <c r="S101" s="240"/>
      <c r="T101" s="128"/>
    </row>
    <row r="102" spans="1:20" s="12" customFormat="1" ht="15" thickBot="1">
      <c r="A102" s="5"/>
      <c r="B102" s="5"/>
      <c r="C102" s="5"/>
      <c r="D102" s="173" t="s">
        <v>82</v>
      </c>
      <c r="E102" s="174">
        <v>13621.44</v>
      </c>
      <c r="F102" s="102">
        <v>10517.44</v>
      </c>
      <c r="G102" s="144">
        <v>3000</v>
      </c>
      <c r="H102" s="175">
        <f>F102-G102</f>
        <v>7517.4400000000005</v>
      </c>
      <c r="I102" s="144">
        <v>0</v>
      </c>
      <c r="J102" s="144"/>
      <c r="K102" s="144"/>
      <c r="L102" s="144"/>
      <c r="M102" s="144"/>
      <c r="N102" s="144"/>
      <c r="O102" s="144"/>
      <c r="P102" s="144"/>
      <c r="Q102" s="144"/>
      <c r="R102" s="144"/>
      <c r="S102" s="189">
        <f>G102+I102</f>
        <v>3000</v>
      </c>
      <c r="T102" s="128"/>
    </row>
    <row r="103" spans="1:19" s="12" customFormat="1" ht="15.75" thickBot="1" thickTop="1">
      <c r="A103" s="5"/>
      <c r="B103" s="5"/>
      <c r="C103" s="179"/>
      <c r="D103" s="180" t="s">
        <v>227</v>
      </c>
      <c r="E103" s="119"/>
      <c r="F103" s="241">
        <f>SUM(F5:F102)</f>
        <v>-250.85000000003674</v>
      </c>
      <c r="G103" s="117">
        <f>SUM(G5:G102)</f>
        <v>86500</v>
      </c>
      <c r="H103" s="242">
        <f>SUM(H5:H102)</f>
        <v>-86750.84999999999</v>
      </c>
      <c r="I103" s="119">
        <f>SUM(I5:I102)</f>
        <v>145600</v>
      </c>
      <c r="J103" s="119"/>
      <c r="K103" s="119">
        <f>SUM(K5:K102)</f>
        <v>3000</v>
      </c>
      <c r="L103" s="119">
        <f>SUM(L5:L102)</f>
        <v>600</v>
      </c>
      <c r="M103" s="119">
        <f>SUM(M5:M102)</f>
        <v>500</v>
      </c>
      <c r="N103" s="119"/>
      <c r="O103" s="119"/>
      <c r="P103" s="119">
        <f>SUM(P5:P102)</f>
        <v>600</v>
      </c>
      <c r="Q103" s="119"/>
      <c r="R103" s="119">
        <f>SUM(R11:R102)</f>
        <v>0</v>
      </c>
      <c r="S103" s="121">
        <f>SUM(S5:S102)</f>
        <v>236800</v>
      </c>
    </row>
    <row r="104" spans="1:21" s="12" customFormat="1" ht="15" thickTop="1">
      <c r="A104" s="5"/>
      <c r="B104" s="5"/>
      <c r="C104" s="5"/>
      <c r="D104" s="183"/>
      <c r="E104" s="92"/>
      <c r="F104" s="124"/>
      <c r="G104" s="92"/>
      <c r="H104" s="184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176"/>
      <c r="T104" s="243"/>
      <c r="U104" s="186"/>
    </row>
    <row r="105" spans="1:21" s="12" customFormat="1" ht="14.25">
      <c r="A105" s="5"/>
      <c r="B105" s="5"/>
      <c r="C105" s="5"/>
      <c r="D105" s="173"/>
      <c r="E105" s="144"/>
      <c r="F105" s="187"/>
      <c r="G105" s="144"/>
      <c r="H105" s="188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89"/>
      <c r="T105" s="244"/>
      <c r="U105" s="186"/>
    </row>
    <row r="106" spans="1:21" s="12" customFormat="1" ht="14.25">
      <c r="A106" s="5"/>
      <c r="B106" s="5"/>
      <c r="C106" s="5"/>
      <c r="D106" s="173"/>
      <c r="E106" s="160"/>
      <c r="F106" s="190"/>
      <c r="G106" s="160"/>
      <c r="H106" s="188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89"/>
      <c r="T106" s="244"/>
      <c r="U106" s="186"/>
    </row>
    <row r="107" spans="1:21" s="12" customFormat="1" ht="15" thickBot="1">
      <c r="A107" s="191"/>
      <c r="B107" s="191"/>
      <c r="C107" s="191"/>
      <c r="D107" s="192"/>
      <c r="E107" s="193"/>
      <c r="F107" s="194"/>
      <c r="G107" s="193"/>
      <c r="H107" s="195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245"/>
      <c r="T107" s="243"/>
      <c r="U107" s="186"/>
    </row>
  </sheetData>
  <mergeCells count="9">
    <mergeCell ref="A1:S1"/>
    <mergeCell ref="A2:S3"/>
    <mergeCell ref="C5:C23"/>
    <mergeCell ref="C24:C36"/>
    <mergeCell ref="C82:C100"/>
    <mergeCell ref="C37:C44"/>
    <mergeCell ref="C45:C55"/>
    <mergeCell ref="C56:C66"/>
    <mergeCell ref="C67:C81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B108"/>
  <sheetViews>
    <sheetView workbookViewId="0" topLeftCell="A79">
      <selection activeCell="M92" sqref="A92:IV92"/>
    </sheetView>
  </sheetViews>
  <sheetFormatPr defaultColWidth="9.00390625" defaultRowHeight="14.25"/>
  <cols>
    <col min="1" max="1" width="3.625" style="247" bestFit="1" customWidth="1"/>
    <col min="2" max="2" width="8.50390625" style="247" hidden="1" customWidth="1"/>
    <col min="3" max="3" width="5.00390625" style="247" bestFit="1" customWidth="1"/>
    <col min="4" max="4" width="8.50390625" style="247" bestFit="1" customWidth="1"/>
    <col min="5" max="5" width="12.25390625" style="306" customWidth="1"/>
    <col min="6" max="6" width="12.125" style="336" customWidth="1"/>
    <col min="7" max="7" width="8.625" style="336" customWidth="1"/>
    <col min="8" max="8" width="12.125" style="336" customWidth="1"/>
    <col min="9" max="9" width="12.50390625" style="306" customWidth="1"/>
    <col min="10" max="10" width="13.00390625" style="306" customWidth="1"/>
    <col min="11" max="11" width="11.875" style="306" customWidth="1"/>
    <col min="12" max="12" width="9.875" style="306" customWidth="1"/>
    <col min="13" max="13" width="12.50390625" style="306" customWidth="1"/>
    <col min="14" max="14" width="13.125" style="327" customWidth="1"/>
    <col min="15" max="15" width="13.25390625" style="306" customWidth="1"/>
    <col min="16" max="16" width="10.50390625" style="306" customWidth="1"/>
    <col min="17" max="17" width="13.00390625" style="306" customWidth="1"/>
    <col min="18" max="18" width="10.75390625" style="306" customWidth="1"/>
    <col min="19" max="19" width="11.25390625" style="247" bestFit="1" customWidth="1"/>
    <col min="20" max="20" width="11.00390625" style="247" customWidth="1"/>
    <col min="21" max="22" width="9.00390625" style="247" customWidth="1"/>
    <col min="23" max="23" width="12.25390625" style="247" customWidth="1"/>
    <col min="24" max="16384" width="9.00390625" style="247" customWidth="1"/>
  </cols>
  <sheetData>
    <row r="1" spans="1:20" ht="36.75" customHeight="1" thickBot="1">
      <c r="A1" s="522" t="s">
        <v>263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246"/>
      <c r="T1" s="246"/>
    </row>
    <row r="2" spans="1:22" ht="21.75" customHeight="1" thickBot="1" thickTop="1">
      <c r="A2" s="523" t="s">
        <v>264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5"/>
      <c r="T2" s="526"/>
      <c r="U2" s="267"/>
      <c r="V2" s="267"/>
    </row>
    <row r="3" spans="1:20" ht="24.75" customHeight="1" thickTop="1">
      <c r="A3" s="527" t="s">
        <v>265</v>
      </c>
      <c r="B3" s="529" t="s">
        <v>266</v>
      </c>
      <c r="C3" s="527" t="s">
        <v>267</v>
      </c>
      <c r="D3" s="531" t="s">
        <v>268</v>
      </c>
      <c r="E3" s="506" t="s">
        <v>269</v>
      </c>
      <c r="F3" s="518" t="s">
        <v>270</v>
      </c>
      <c r="G3" s="533" t="s">
        <v>271</v>
      </c>
      <c r="H3" s="535" t="s">
        <v>272</v>
      </c>
      <c r="I3" s="504" t="s">
        <v>273</v>
      </c>
      <c r="J3" s="506" t="s">
        <v>274</v>
      </c>
      <c r="K3" s="508" t="s">
        <v>275</v>
      </c>
      <c r="L3" s="504" t="s">
        <v>276</v>
      </c>
      <c r="M3" s="516" t="s">
        <v>277</v>
      </c>
      <c r="N3" s="518" t="s">
        <v>278</v>
      </c>
      <c r="O3" s="520" t="s">
        <v>279</v>
      </c>
      <c r="P3" s="502" t="s">
        <v>280</v>
      </c>
      <c r="Q3" s="502" t="s">
        <v>281</v>
      </c>
      <c r="R3" s="510" t="s">
        <v>282</v>
      </c>
      <c r="S3" s="512"/>
      <c r="T3" s="514"/>
    </row>
    <row r="4" spans="1:26" s="248" customFormat="1" ht="40.5" customHeight="1" thickBot="1">
      <c r="A4" s="528"/>
      <c r="B4" s="530"/>
      <c r="C4" s="528"/>
      <c r="D4" s="532"/>
      <c r="E4" s="507"/>
      <c r="F4" s="519"/>
      <c r="G4" s="534"/>
      <c r="H4" s="536"/>
      <c r="I4" s="505"/>
      <c r="J4" s="507"/>
      <c r="K4" s="509"/>
      <c r="L4" s="505"/>
      <c r="M4" s="517"/>
      <c r="N4" s="519"/>
      <c r="O4" s="521"/>
      <c r="P4" s="503"/>
      <c r="Q4" s="503"/>
      <c r="R4" s="511"/>
      <c r="S4" s="513"/>
      <c r="T4" s="515"/>
      <c r="Z4" s="247"/>
    </row>
    <row r="5" spans="1:24" s="108" customFormat="1" ht="15.75" customHeight="1" thickBot="1" thickTop="1">
      <c r="A5" s="251">
        <v>1</v>
      </c>
      <c r="B5" s="256" t="s">
        <v>101</v>
      </c>
      <c r="C5" s="496" t="s">
        <v>283</v>
      </c>
      <c r="D5" s="55" t="s">
        <v>12</v>
      </c>
      <c r="E5" s="268">
        <v>21453.65</v>
      </c>
      <c r="F5" s="269"/>
      <c r="G5" s="269"/>
      <c r="H5" s="269">
        <v>5000</v>
      </c>
      <c r="I5" s="270">
        <v>9000</v>
      </c>
      <c r="J5" s="270"/>
      <c r="K5" s="271"/>
      <c r="L5" s="270"/>
      <c r="M5" s="271">
        <v>-2100</v>
      </c>
      <c r="N5" s="272">
        <v>-1724</v>
      </c>
      <c r="O5" s="273">
        <f>E5+F5+G5+H5+I5+J5+K5+L5+M5+N5</f>
        <v>31629.65</v>
      </c>
      <c r="P5" s="274">
        <v>5000</v>
      </c>
      <c r="Q5" s="275">
        <f aca="true" t="shared" si="0" ref="Q5:Q68">O5-P5</f>
        <v>26629.65</v>
      </c>
      <c r="R5" s="276">
        <f aca="true" t="shared" si="1" ref="R5:R68">P5</f>
        <v>5000</v>
      </c>
      <c r="W5" s="247"/>
      <c r="X5" s="144"/>
    </row>
    <row r="6" spans="1:24" s="108" customFormat="1" ht="15.75" customHeight="1" thickBot="1" thickTop="1">
      <c r="A6" s="251">
        <v>2</v>
      </c>
      <c r="B6" s="256" t="s">
        <v>119</v>
      </c>
      <c r="C6" s="497"/>
      <c r="D6" s="46" t="s">
        <v>30</v>
      </c>
      <c r="E6" s="277">
        <v>44920.69380281343</v>
      </c>
      <c r="F6" s="254">
        <v>10611</v>
      </c>
      <c r="G6" s="254"/>
      <c r="H6" s="254"/>
      <c r="I6" s="278">
        <v>0</v>
      </c>
      <c r="J6" s="279">
        <v>-40000</v>
      </c>
      <c r="K6" s="280"/>
      <c r="L6" s="278"/>
      <c r="M6" s="280">
        <v>-1200</v>
      </c>
      <c r="N6" s="272">
        <v>-1724</v>
      </c>
      <c r="O6" s="273">
        <f aca="true" t="shared" si="2" ref="O6:O69">E6+F6+G6+H6+I6+J6+K6+L6+M6+N6</f>
        <v>12607.693802813432</v>
      </c>
      <c r="P6" s="281">
        <v>2000</v>
      </c>
      <c r="Q6" s="282">
        <f t="shared" si="0"/>
        <v>10607.693802813432</v>
      </c>
      <c r="R6" s="283">
        <f t="shared" si="1"/>
        <v>2000</v>
      </c>
      <c r="W6" s="247"/>
      <c r="X6" s="144"/>
    </row>
    <row r="7" spans="1:24" s="108" customFormat="1" ht="15.75" thickBot="1" thickTop="1">
      <c r="A7" s="251">
        <v>3</v>
      </c>
      <c r="B7" s="361" t="s">
        <v>284</v>
      </c>
      <c r="C7" s="497"/>
      <c r="D7" s="46" t="s">
        <v>5</v>
      </c>
      <c r="E7" s="277">
        <v>38698.39602553699</v>
      </c>
      <c r="F7" s="254">
        <v>12260</v>
      </c>
      <c r="G7" s="254"/>
      <c r="H7" s="254"/>
      <c r="I7" s="278">
        <v>0</v>
      </c>
      <c r="J7" s="278"/>
      <c r="K7" s="280"/>
      <c r="L7" s="278"/>
      <c r="M7" s="280">
        <v>-1200</v>
      </c>
      <c r="N7" s="272">
        <v>-1724</v>
      </c>
      <c r="O7" s="273">
        <f t="shared" si="2"/>
        <v>48034.39602553699</v>
      </c>
      <c r="P7" s="281">
        <v>4000</v>
      </c>
      <c r="Q7" s="282">
        <f t="shared" si="0"/>
        <v>44034.39602553699</v>
      </c>
      <c r="R7" s="283">
        <f t="shared" si="1"/>
        <v>4000</v>
      </c>
      <c r="W7" s="247"/>
      <c r="X7" s="144"/>
    </row>
    <row r="8" spans="1:24" s="108" customFormat="1" ht="15.75" customHeight="1" thickBot="1" thickTop="1">
      <c r="A8" s="251">
        <v>4</v>
      </c>
      <c r="B8" s="256" t="s">
        <v>103</v>
      </c>
      <c r="C8" s="497"/>
      <c r="D8" s="46" t="s">
        <v>14</v>
      </c>
      <c r="E8" s="277">
        <v>35077.16023466882</v>
      </c>
      <c r="F8" s="254">
        <v>5480</v>
      </c>
      <c r="G8" s="254"/>
      <c r="H8" s="254"/>
      <c r="I8" s="278">
        <v>6000</v>
      </c>
      <c r="J8" s="278"/>
      <c r="K8" s="280"/>
      <c r="L8" s="278"/>
      <c r="M8" s="280">
        <v>-2100</v>
      </c>
      <c r="N8" s="272">
        <v>-1724</v>
      </c>
      <c r="O8" s="273">
        <f t="shared" si="2"/>
        <v>42733.16023466882</v>
      </c>
      <c r="P8" s="281">
        <v>3000</v>
      </c>
      <c r="Q8" s="282">
        <f t="shared" si="0"/>
        <v>39733.16023466882</v>
      </c>
      <c r="R8" s="283">
        <f t="shared" si="1"/>
        <v>3000</v>
      </c>
      <c r="W8" s="247"/>
      <c r="X8" s="144"/>
    </row>
    <row r="9" spans="1:24" s="108" customFormat="1" ht="15.75" thickBot="1" thickTop="1">
      <c r="A9" s="251">
        <v>5</v>
      </c>
      <c r="B9" s="256" t="s">
        <v>107</v>
      </c>
      <c r="C9" s="497"/>
      <c r="D9" s="46" t="s">
        <v>18</v>
      </c>
      <c r="E9" s="277">
        <v>31181.75687001362</v>
      </c>
      <c r="F9" s="254"/>
      <c r="G9" s="254"/>
      <c r="H9" s="254"/>
      <c r="I9" s="278">
        <v>0</v>
      </c>
      <c r="J9" s="278"/>
      <c r="K9" s="280">
        <v>-640</v>
      </c>
      <c r="L9" s="278"/>
      <c r="M9" s="280">
        <v>-1200</v>
      </c>
      <c r="N9" s="272">
        <v>-1724</v>
      </c>
      <c r="O9" s="273">
        <f t="shared" si="2"/>
        <v>27617.75687001362</v>
      </c>
      <c r="P9" s="281">
        <v>2000</v>
      </c>
      <c r="Q9" s="282">
        <f t="shared" si="0"/>
        <v>25617.75687001362</v>
      </c>
      <c r="R9" s="283">
        <f t="shared" si="1"/>
        <v>2000</v>
      </c>
      <c r="W9" s="247"/>
      <c r="X9" s="144"/>
    </row>
    <row r="10" spans="1:24" s="108" customFormat="1" ht="15.75" customHeight="1" thickBot="1" thickTop="1">
      <c r="A10" s="251">
        <v>6</v>
      </c>
      <c r="B10" s="256" t="s">
        <v>108</v>
      </c>
      <c r="C10" s="497"/>
      <c r="D10" s="46" t="s">
        <v>19</v>
      </c>
      <c r="E10" s="277">
        <v>54305.23460794268</v>
      </c>
      <c r="F10" s="254"/>
      <c r="G10" s="254">
        <v>200</v>
      </c>
      <c r="H10" s="254"/>
      <c r="I10" s="278">
        <v>12000</v>
      </c>
      <c r="J10" s="278"/>
      <c r="K10" s="280"/>
      <c r="L10" s="278"/>
      <c r="M10" s="280">
        <v>-2100</v>
      </c>
      <c r="N10" s="272">
        <v>-1724</v>
      </c>
      <c r="O10" s="273">
        <f t="shared" si="2"/>
        <v>62681.23460794268</v>
      </c>
      <c r="P10" s="281">
        <v>5000</v>
      </c>
      <c r="Q10" s="282">
        <f t="shared" si="0"/>
        <v>57681.23460794268</v>
      </c>
      <c r="R10" s="283">
        <f t="shared" si="1"/>
        <v>5000</v>
      </c>
      <c r="W10" s="247"/>
      <c r="X10" s="144"/>
    </row>
    <row r="11" spans="1:24" s="108" customFormat="1" ht="15.75" thickBot="1" thickTop="1">
      <c r="A11" s="251">
        <v>7</v>
      </c>
      <c r="B11" s="256" t="s">
        <v>121</v>
      </c>
      <c r="C11" s="497"/>
      <c r="D11" s="46" t="s">
        <v>32</v>
      </c>
      <c r="E11" s="277">
        <v>25348.747390290664</v>
      </c>
      <c r="F11" s="254"/>
      <c r="G11" s="254"/>
      <c r="H11" s="254"/>
      <c r="I11" s="279">
        <v>-5538.48</v>
      </c>
      <c r="J11" s="279"/>
      <c r="K11" s="280">
        <v>-140</v>
      </c>
      <c r="L11" s="279"/>
      <c r="M11" s="280">
        <v>-2100</v>
      </c>
      <c r="N11" s="272">
        <v>-2724</v>
      </c>
      <c r="O11" s="273">
        <f t="shared" si="2"/>
        <v>14846.267390290664</v>
      </c>
      <c r="P11" s="281">
        <v>2000</v>
      </c>
      <c r="Q11" s="282">
        <f t="shared" si="0"/>
        <v>12846.267390290664</v>
      </c>
      <c r="R11" s="283">
        <f t="shared" si="1"/>
        <v>2000</v>
      </c>
      <c r="W11" s="247"/>
      <c r="X11" s="144"/>
    </row>
    <row r="12" spans="1:24" s="108" customFormat="1" ht="15.75" thickBot="1" thickTop="1">
      <c r="A12" s="251">
        <v>8</v>
      </c>
      <c r="B12" s="256" t="s">
        <v>126</v>
      </c>
      <c r="C12" s="497"/>
      <c r="D12" s="46" t="s">
        <v>37</v>
      </c>
      <c r="E12" s="277">
        <v>27519.990707658973</v>
      </c>
      <c r="F12" s="254"/>
      <c r="G12" s="254"/>
      <c r="H12" s="254"/>
      <c r="I12" s="278">
        <v>0</v>
      </c>
      <c r="J12" s="278"/>
      <c r="K12" s="280"/>
      <c r="L12" s="278"/>
      <c r="M12" s="280">
        <v>-1200</v>
      </c>
      <c r="N12" s="272">
        <v>-1724</v>
      </c>
      <c r="O12" s="273">
        <f t="shared" si="2"/>
        <v>24595.990707658973</v>
      </c>
      <c r="P12" s="281">
        <v>1500</v>
      </c>
      <c r="Q12" s="282">
        <f t="shared" si="0"/>
        <v>23095.990707658973</v>
      </c>
      <c r="R12" s="283">
        <f t="shared" si="1"/>
        <v>1500</v>
      </c>
      <c r="W12" s="247"/>
      <c r="X12" s="144"/>
    </row>
    <row r="13" spans="1:24" s="108" customFormat="1" ht="15.75" thickBot="1" thickTop="1">
      <c r="A13" s="251">
        <v>9</v>
      </c>
      <c r="B13" s="256" t="s">
        <v>133</v>
      </c>
      <c r="C13" s="497"/>
      <c r="D13" s="46" t="s">
        <v>285</v>
      </c>
      <c r="E13" s="277">
        <v>18826.3075360745</v>
      </c>
      <c r="F13" s="254"/>
      <c r="G13" s="254"/>
      <c r="H13" s="254"/>
      <c r="I13" s="279">
        <v>-3952.58</v>
      </c>
      <c r="J13" s="279"/>
      <c r="K13" s="280">
        <v>-140</v>
      </c>
      <c r="L13" s="279"/>
      <c r="M13" s="280">
        <v>-1200</v>
      </c>
      <c r="N13" s="272">
        <v>-3724</v>
      </c>
      <c r="O13" s="273">
        <f t="shared" si="2"/>
        <v>9809.727536074499</v>
      </c>
      <c r="P13" s="281">
        <v>2000</v>
      </c>
      <c r="Q13" s="282">
        <f t="shared" si="0"/>
        <v>7809.727536074499</v>
      </c>
      <c r="R13" s="283">
        <f t="shared" si="1"/>
        <v>2000</v>
      </c>
      <c r="W13" s="247"/>
      <c r="X13" s="144"/>
    </row>
    <row r="14" spans="1:24" s="108" customFormat="1" ht="15.75" customHeight="1" thickBot="1" thickTop="1">
      <c r="A14" s="251">
        <v>10</v>
      </c>
      <c r="B14" s="256" t="s">
        <v>137</v>
      </c>
      <c r="C14" s="497"/>
      <c r="D14" s="46" t="s">
        <v>44</v>
      </c>
      <c r="E14" s="277">
        <v>18128.12507109115</v>
      </c>
      <c r="F14" s="254"/>
      <c r="G14" s="254"/>
      <c r="H14" s="254">
        <v>5000</v>
      </c>
      <c r="I14" s="278">
        <v>0</v>
      </c>
      <c r="J14" s="278"/>
      <c r="K14" s="280"/>
      <c r="L14" s="278"/>
      <c r="M14" s="280">
        <v>-2700</v>
      </c>
      <c r="N14" s="272">
        <v>-1724</v>
      </c>
      <c r="O14" s="273">
        <f t="shared" si="2"/>
        <v>18704.12507109115</v>
      </c>
      <c r="P14" s="281">
        <v>2000</v>
      </c>
      <c r="Q14" s="282">
        <f t="shared" si="0"/>
        <v>16704.12507109115</v>
      </c>
      <c r="R14" s="283">
        <f t="shared" si="1"/>
        <v>2000</v>
      </c>
      <c r="W14" s="247"/>
      <c r="X14" s="144"/>
    </row>
    <row r="15" spans="1:24" s="108" customFormat="1" ht="15.75" thickBot="1" thickTop="1">
      <c r="A15" s="251">
        <v>11</v>
      </c>
      <c r="B15" s="256" t="s">
        <v>141</v>
      </c>
      <c r="C15" s="497"/>
      <c r="D15" s="46" t="s">
        <v>48</v>
      </c>
      <c r="E15" s="277">
        <v>30498.31872276066</v>
      </c>
      <c r="F15" s="254"/>
      <c r="G15" s="254"/>
      <c r="H15" s="254"/>
      <c r="I15" s="278">
        <v>0</v>
      </c>
      <c r="J15" s="278"/>
      <c r="K15" s="280">
        <v>-640</v>
      </c>
      <c r="L15" s="278"/>
      <c r="M15" s="280">
        <v>-1200</v>
      </c>
      <c r="N15" s="272">
        <v>-1724</v>
      </c>
      <c r="O15" s="273">
        <f t="shared" si="2"/>
        <v>26934.31872276066</v>
      </c>
      <c r="P15" s="281">
        <v>2000</v>
      </c>
      <c r="Q15" s="282">
        <f t="shared" si="0"/>
        <v>24934.31872276066</v>
      </c>
      <c r="R15" s="283">
        <f t="shared" si="1"/>
        <v>2000</v>
      </c>
      <c r="W15" s="247"/>
      <c r="X15" s="144"/>
    </row>
    <row r="16" spans="1:24" s="108" customFormat="1" ht="15.75" customHeight="1" thickBot="1" thickTop="1">
      <c r="A16" s="251">
        <v>12</v>
      </c>
      <c r="B16" s="256" t="s">
        <v>145</v>
      </c>
      <c r="C16" s="497"/>
      <c r="D16" s="46" t="s">
        <v>286</v>
      </c>
      <c r="E16" s="277">
        <v>24214.307754182224</v>
      </c>
      <c r="F16" s="254"/>
      <c r="G16" s="254"/>
      <c r="H16" s="254"/>
      <c r="I16" s="278">
        <v>0</v>
      </c>
      <c r="J16" s="278"/>
      <c r="K16" s="280"/>
      <c r="L16" s="278"/>
      <c r="M16" s="280">
        <v>-1200</v>
      </c>
      <c r="N16" s="272">
        <v>-1724</v>
      </c>
      <c r="O16" s="273">
        <f t="shared" si="2"/>
        <v>21290.307754182224</v>
      </c>
      <c r="P16" s="281">
        <v>2000</v>
      </c>
      <c r="Q16" s="282">
        <f t="shared" si="0"/>
        <v>19290.307754182224</v>
      </c>
      <c r="R16" s="283">
        <f t="shared" si="1"/>
        <v>2000</v>
      </c>
      <c r="W16" s="247"/>
      <c r="X16" s="144"/>
    </row>
    <row r="17" spans="1:24" s="108" customFormat="1" ht="15.75" thickBot="1" thickTop="1">
      <c r="A17" s="251">
        <v>13</v>
      </c>
      <c r="B17" s="360" t="s">
        <v>152</v>
      </c>
      <c r="C17" s="498"/>
      <c r="D17" s="64" t="s">
        <v>287</v>
      </c>
      <c r="E17" s="284">
        <v>25475.861776815836</v>
      </c>
      <c r="F17" s="285"/>
      <c r="G17" s="285"/>
      <c r="H17" s="285"/>
      <c r="I17" s="286">
        <v>-6476.02</v>
      </c>
      <c r="J17" s="286"/>
      <c r="K17" s="287">
        <v>-640</v>
      </c>
      <c r="L17" s="288"/>
      <c r="M17" s="287">
        <v>-1200</v>
      </c>
      <c r="N17" s="289">
        <v>-2724</v>
      </c>
      <c r="O17" s="290">
        <f t="shared" si="2"/>
        <v>14435.841776815836</v>
      </c>
      <c r="P17" s="291">
        <v>2000</v>
      </c>
      <c r="Q17" s="292">
        <f t="shared" si="0"/>
        <v>12435.841776815836</v>
      </c>
      <c r="R17" s="293">
        <f t="shared" si="1"/>
        <v>2000</v>
      </c>
      <c r="W17" s="247"/>
      <c r="X17" s="144"/>
    </row>
    <row r="18" spans="1:24" s="108" customFormat="1" ht="15.75" customHeight="1" thickBot="1" thickTop="1">
      <c r="A18" s="251">
        <v>14</v>
      </c>
      <c r="B18" s="363" t="s">
        <v>142</v>
      </c>
      <c r="C18" s="496" t="s">
        <v>288</v>
      </c>
      <c r="D18" s="55" t="s">
        <v>49</v>
      </c>
      <c r="E18" s="294">
        <v>55881.03479300058</v>
      </c>
      <c r="F18" s="269"/>
      <c r="G18" s="269"/>
      <c r="H18" s="269"/>
      <c r="I18" s="270">
        <v>0</v>
      </c>
      <c r="J18" s="270"/>
      <c r="K18" s="271">
        <v>-820</v>
      </c>
      <c r="L18" s="270"/>
      <c r="M18" s="271">
        <v>-2100</v>
      </c>
      <c r="N18" s="295">
        <v>-1724</v>
      </c>
      <c r="O18" s="273">
        <f t="shared" si="2"/>
        <v>51237.03479300058</v>
      </c>
      <c r="P18" s="274">
        <v>5000</v>
      </c>
      <c r="Q18" s="275">
        <f t="shared" si="0"/>
        <v>46237.03479300058</v>
      </c>
      <c r="R18" s="276">
        <f t="shared" si="1"/>
        <v>5000</v>
      </c>
      <c r="W18" s="247"/>
      <c r="X18" s="144"/>
    </row>
    <row r="19" spans="1:24" s="108" customFormat="1" ht="15.75" thickBot="1" thickTop="1">
      <c r="A19" s="251">
        <v>15</v>
      </c>
      <c r="B19" s="256" t="s">
        <v>177</v>
      </c>
      <c r="C19" s="497"/>
      <c r="D19" s="46" t="s">
        <v>79</v>
      </c>
      <c r="E19" s="296">
        <v>26175.157420941927</v>
      </c>
      <c r="F19" s="254"/>
      <c r="G19" s="254"/>
      <c r="H19" s="254"/>
      <c r="I19" s="279">
        <v>-14618.84</v>
      </c>
      <c r="J19" s="279"/>
      <c r="K19" s="280"/>
      <c r="L19" s="279"/>
      <c r="M19" s="280">
        <v>-2100</v>
      </c>
      <c r="N19" s="272">
        <v>-1724</v>
      </c>
      <c r="O19" s="273">
        <f t="shared" si="2"/>
        <v>7732.317420941927</v>
      </c>
      <c r="P19" s="281">
        <v>2000</v>
      </c>
      <c r="Q19" s="282">
        <f t="shared" si="0"/>
        <v>5732.317420941927</v>
      </c>
      <c r="R19" s="293">
        <f t="shared" si="1"/>
        <v>2000</v>
      </c>
      <c r="W19" s="247"/>
      <c r="X19" s="144"/>
    </row>
    <row r="20" spans="1:24" s="108" customFormat="1" ht="15.75" customHeight="1" thickBot="1" thickTop="1">
      <c r="A20" s="251">
        <v>16</v>
      </c>
      <c r="B20" s="256" t="s">
        <v>95</v>
      </c>
      <c r="C20" s="497"/>
      <c r="D20" s="46" t="s">
        <v>7</v>
      </c>
      <c r="E20" s="296">
        <v>18104.282431294476</v>
      </c>
      <c r="F20" s="254"/>
      <c r="G20" s="254"/>
      <c r="H20" s="254"/>
      <c r="I20" s="278">
        <v>0</v>
      </c>
      <c r="J20" s="278"/>
      <c r="K20" s="280"/>
      <c r="L20" s="278"/>
      <c r="M20" s="280">
        <v>-2700</v>
      </c>
      <c r="N20" s="272">
        <v>-1724</v>
      </c>
      <c r="O20" s="273">
        <f t="shared" si="2"/>
        <v>13680.282431294476</v>
      </c>
      <c r="P20" s="281">
        <v>2000</v>
      </c>
      <c r="Q20" s="282">
        <f t="shared" si="0"/>
        <v>11680.282431294476</v>
      </c>
      <c r="R20" s="293">
        <f t="shared" si="1"/>
        <v>2000</v>
      </c>
      <c r="W20" s="247"/>
      <c r="X20" s="144"/>
    </row>
    <row r="21" spans="1:24" s="108" customFormat="1" ht="13.5" customHeight="1" thickBot="1" thickTop="1">
      <c r="A21" s="251">
        <v>17</v>
      </c>
      <c r="B21" s="362" t="s">
        <v>102</v>
      </c>
      <c r="C21" s="497"/>
      <c r="D21" s="46" t="s">
        <v>13</v>
      </c>
      <c r="E21" s="296">
        <v>24450.699888895353</v>
      </c>
      <c r="F21" s="254"/>
      <c r="G21" s="254"/>
      <c r="H21" s="254"/>
      <c r="I21" s="279">
        <v>-7329.46</v>
      </c>
      <c r="J21" s="279"/>
      <c r="K21" s="280"/>
      <c r="L21" s="279"/>
      <c r="M21" s="280">
        <v>-2100</v>
      </c>
      <c r="N21" s="272">
        <v>-2724</v>
      </c>
      <c r="O21" s="273">
        <f t="shared" si="2"/>
        <v>12297.239888895354</v>
      </c>
      <c r="P21" s="281">
        <v>2000</v>
      </c>
      <c r="Q21" s="282">
        <f t="shared" si="0"/>
        <v>10297.239888895354</v>
      </c>
      <c r="R21" s="276">
        <f t="shared" si="1"/>
        <v>2000</v>
      </c>
      <c r="W21" s="247"/>
      <c r="X21" s="144"/>
    </row>
    <row r="22" spans="1:24" s="108" customFormat="1" ht="15.75" customHeight="1" thickBot="1" thickTop="1">
      <c r="A22" s="251">
        <v>18</v>
      </c>
      <c r="B22" s="256" t="s">
        <v>128</v>
      </c>
      <c r="C22" s="497"/>
      <c r="D22" s="46" t="s">
        <v>38</v>
      </c>
      <c r="E22" s="296">
        <v>26732.43500024605</v>
      </c>
      <c r="F22" s="254"/>
      <c r="G22" s="254"/>
      <c r="H22" s="254"/>
      <c r="I22" s="278">
        <v>-1.8207657603852567E-14</v>
      </c>
      <c r="J22" s="278"/>
      <c r="K22" s="280">
        <v>-140</v>
      </c>
      <c r="L22" s="297"/>
      <c r="M22" s="280">
        <v>-1200</v>
      </c>
      <c r="N22" s="272">
        <v>-1724</v>
      </c>
      <c r="O22" s="273">
        <f t="shared" si="2"/>
        <v>23668.43500024605</v>
      </c>
      <c r="P22" s="281">
        <v>2000</v>
      </c>
      <c r="Q22" s="282">
        <f t="shared" si="0"/>
        <v>21668.43500024605</v>
      </c>
      <c r="R22" s="283">
        <f t="shared" si="1"/>
        <v>2000</v>
      </c>
      <c r="W22" s="247"/>
      <c r="X22" s="144"/>
    </row>
    <row r="23" spans="1:24" s="108" customFormat="1" ht="15.75" thickBot="1" thickTop="1">
      <c r="A23" s="251">
        <v>19</v>
      </c>
      <c r="B23" s="256" t="s">
        <v>147</v>
      </c>
      <c r="C23" s="497"/>
      <c r="D23" s="46" t="s">
        <v>52</v>
      </c>
      <c r="E23" s="296">
        <v>22013.55604574022</v>
      </c>
      <c r="F23" s="254"/>
      <c r="G23" s="254"/>
      <c r="H23" s="254"/>
      <c r="I23" s="278">
        <v>9.094947017729282E-13</v>
      </c>
      <c r="J23" s="278"/>
      <c r="K23" s="280"/>
      <c r="L23" s="278"/>
      <c r="M23" s="280">
        <v>-1200</v>
      </c>
      <c r="N23" s="272">
        <v>-2724</v>
      </c>
      <c r="O23" s="273">
        <f t="shared" si="2"/>
        <v>18089.55604574022</v>
      </c>
      <c r="P23" s="281">
        <v>2000</v>
      </c>
      <c r="Q23" s="282">
        <f t="shared" si="0"/>
        <v>16089.55604574022</v>
      </c>
      <c r="R23" s="283">
        <f t="shared" si="1"/>
        <v>2000</v>
      </c>
      <c r="W23" s="247"/>
      <c r="X23" s="144"/>
    </row>
    <row r="24" spans="1:24" s="108" customFormat="1" ht="15.75" customHeight="1" thickBot="1" thickTop="1">
      <c r="A24" s="251">
        <v>20</v>
      </c>
      <c r="B24" s="256" t="s">
        <v>157</v>
      </c>
      <c r="C24" s="497"/>
      <c r="D24" s="46" t="s">
        <v>60</v>
      </c>
      <c r="E24" s="296">
        <v>25603.744032658862</v>
      </c>
      <c r="F24" s="254"/>
      <c r="G24" s="254"/>
      <c r="H24" s="254"/>
      <c r="I24" s="279">
        <v>-6535.78</v>
      </c>
      <c r="J24" s="279"/>
      <c r="K24" s="280"/>
      <c r="L24" s="279"/>
      <c r="M24" s="280">
        <v>-1200</v>
      </c>
      <c r="N24" s="272">
        <v>-2724</v>
      </c>
      <c r="O24" s="273">
        <f t="shared" si="2"/>
        <v>15143.964032658863</v>
      </c>
      <c r="P24" s="281">
        <v>2000</v>
      </c>
      <c r="Q24" s="282">
        <f t="shared" si="0"/>
        <v>13143.964032658863</v>
      </c>
      <c r="R24" s="283">
        <f t="shared" si="1"/>
        <v>2000</v>
      </c>
      <c r="W24" s="247"/>
      <c r="X24" s="144"/>
    </row>
    <row r="25" spans="1:24" s="108" customFormat="1" ht="15.75" thickBot="1" thickTop="1">
      <c r="A25" s="251">
        <v>21</v>
      </c>
      <c r="B25" s="360" t="s">
        <v>167</v>
      </c>
      <c r="C25" s="498"/>
      <c r="D25" s="255" t="s">
        <v>69</v>
      </c>
      <c r="E25" s="298">
        <v>19801.21766928667</v>
      </c>
      <c r="F25" s="285"/>
      <c r="G25" s="285"/>
      <c r="H25" s="285"/>
      <c r="I25" s="299">
        <v>0</v>
      </c>
      <c r="J25" s="299"/>
      <c r="K25" s="287"/>
      <c r="L25" s="299"/>
      <c r="M25" s="287">
        <v>-1200</v>
      </c>
      <c r="N25" s="300">
        <v>-2724</v>
      </c>
      <c r="O25" s="301">
        <f t="shared" si="2"/>
        <v>15877.21766928667</v>
      </c>
      <c r="P25" s="291">
        <v>2000</v>
      </c>
      <c r="Q25" s="292">
        <f t="shared" si="0"/>
        <v>13877.21766928667</v>
      </c>
      <c r="R25" s="293">
        <f t="shared" si="1"/>
        <v>2000</v>
      </c>
      <c r="W25" s="247"/>
      <c r="X25" s="144"/>
    </row>
    <row r="26" spans="1:24" s="108" customFormat="1" ht="15.75" customHeight="1" thickBot="1" thickTop="1">
      <c r="A26" s="251">
        <v>22</v>
      </c>
      <c r="B26" s="363" t="s">
        <v>105</v>
      </c>
      <c r="C26" s="499" t="s">
        <v>289</v>
      </c>
      <c r="D26" s="302" t="s">
        <v>16</v>
      </c>
      <c r="E26" s="303">
        <v>32884.10181993061</v>
      </c>
      <c r="F26" s="269"/>
      <c r="G26" s="304"/>
      <c r="H26" s="269">
        <v>5000</v>
      </c>
      <c r="I26" s="270">
        <v>2000</v>
      </c>
      <c r="J26" s="270"/>
      <c r="K26" s="271"/>
      <c r="L26" s="270"/>
      <c r="M26" s="271">
        <v>-2100</v>
      </c>
      <c r="N26" s="305">
        <v>-1724</v>
      </c>
      <c r="O26" s="273">
        <f t="shared" si="2"/>
        <v>36060.10181993061</v>
      </c>
      <c r="P26" s="274">
        <v>4000</v>
      </c>
      <c r="Q26" s="275">
        <f t="shared" si="0"/>
        <v>32060.101819930613</v>
      </c>
      <c r="R26" s="276">
        <f t="shared" si="1"/>
        <v>4000</v>
      </c>
      <c r="W26" s="247"/>
      <c r="X26" s="144"/>
    </row>
    <row r="27" spans="1:24" s="108" customFormat="1" ht="15.75" thickBot="1" thickTop="1">
      <c r="A27" s="251">
        <v>23</v>
      </c>
      <c r="B27" s="256" t="s">
        <v>97</v>
      </c>
      <c r="C27" s="500"/>
      <c r="D27" s="46" t="s">
        <v>290</v>
      </c>
      <c r="E27" s="277">
        <v>21387.838886622267</v>
      </c>
      <c r="F27" s="254">
        <v>1500</v>
      </c>
      <c r="G27" s="306"/>
      <c r="H27" s="254">
        <v>5000</v>
      </c>
      <c r="I27" s="279">
        <v>-2517.57</v>
      </c>
      <c r="J27" s="279"/>
      <c r="K27" s="280"/>
      <c r="L27" s="279"/>
      <c r="M27" s="280">
        <v>-2100</v>
      </c>
      <c r="N27" s="272">
        <v>-2724</v>
      </c>
      <c r="O27" s="273">
        <f t="shared" si="2"/>
        <v>20546.268886622267</v>
      </c>
      <c r="P27" s="281">
        <v>2000</v>
      </c>
      <c r="Q27" s="282">
        <f t="shared" si="0"/>
        <v>18546.268886622267</v>
      </c>
      <c r="R27" s="283">
        <f t="shared" si="1"/>
        <v>2000</v>
      </c>
      <c r="W27" s="247"/>
      <c r="X27" s="144"/>
    </row>
    <row r="28" spans="1:24" s="108" customFormat="1" ht="15.75" customHeight="1" thickBot="1" thickTop="1">
      <c r="A28" s="251">
        <v>24</v>
      </c>
      <c r="B28" s="256" t="s">
        <v>93</v>
      </c>
      <c r="C28" s="500"/>
      <c r="D28" s="46" t="s">
        <v>6</v>
      </c>
      <c r="E28" s="277">
        <v>19792.662976104824</v>
      </c>
      <c r="F28" s="254"/>
      <c r="G28" s="306"/>
      <c r="H28" s="254"/>
      <c r="I28" s="297">
        <v>-7.958078640513122E-13</v>
      </c>
      <c r="J28" s="297"/>
      <c r="K28" s="280">
        <v>-640</v>
      </c>
      <c r="L28" s="279">
        <v>-156</v>
      </c>
      <c r="M28" s="280">
        <v>-2100</v>
      </c>
      <c r="N28" s="272">
        <v>-3724</v>
      </c>
      <c r="O28" s="273">
        <f t="shared" si="2"/>
        <v>13172.662976104824</v>
      </c>
      <c r="P28" s="281">
        <v>2000</v>
      </c>
      <c r="Q28" s="282">
        <f t="shared" si="0"/>
        <v>11172.662976104824</v>
      </c>
      <c r="R28" s="283">
        <f t="shared" si="1"/>
        <v>2000</v>
      </c>
      <c r="W28" s="247"/>
      <c r="X28" s="144"/>
    </row>
    <row r="29" spans="1:24" s="108" customFormat="1" ht="15.75" thickBot="1" thickTop="1">
      <c r="A29" s="251">
        <v>25</v>
      </c>
      <c r="B29" s="256" t="s">
        <v>96</v>
      </c>
      <c r="C29" s="500"/>
      <c r="D29" s="46" t="s">
        <v>8</v>
      </c>
      <c r="E29" s="277">
        <v>22137.217640075723</v>
      </c>
      <c r="F29" s="254"/>
      <c r="G29" s="306"/>
      <c r="H29" s="254">
        <v>5000</v>
      </c>
      <c r="I29" s="279">
        <v>-1606.21</v>
      </c>
      <c r="J29" s="279"/>
      <c r="K29" s="280"/>
      <c r="L29" s="279"/>
      <c r="M29" s="280">
        <v>-2100</v>
      </c>
      <c r="N29" s="272">
        <v>-2724</v>
      </c>
      <c r="O29" s="273">
        <f t="shared" si="2"/>
        <v>20707.007640075724</v>
      </c>
      <c r="P29" s="281">
        <v>2000</v>
      </c>
      <c r="Q29" s="282">
        <f t="shared" si="0"/>
        <v>18707.007640075724</v>
      </c>
      <c r="R29" s="283">
        <f t="shared" si="1"/>
        <v>2000</v>
      </c>
      <c r="W29" s="247"/>
      <c r="X29" s="144"/>
    </row>
    <row r="30" spans="1:24" s="108" customFormat="1" ht="15.75" customHeight="1" thickBot="1" thickTop="1">
      <c r="A30" s="251">
        <v>26</v>
      </c>
      <c r="B30" s="256" t="s">
        <v>98</v>
      </c>
      <c r="C30" s="500"/>
      <c r="D30" s="46" t="s">
        <v>9</v>
      </c>
      <c r="E30" s="277">
        <v>18029.834139738305</v>
      </c>
      <c r="F30" s="254"/>
      <c r="G30" s="306"/>
      <c r="H30" s="254"/>
      <c r="I30" s="278">
        <v>0</v>
      </c>
      <c r="J30" s="278"/>
      <c r="K30" s="280"/>
      <c r="L30" s="278"/>
      <c r="M30" s="280">
        <v>-2100</v>
      </c>
      <c r="N30" s="272">
        <v>-1724</v>
      </c>
      <c r="O30" s="273">
        <f t="shared" si="2"/>
        <v>14205.834139738305</v>
      </c>
      <c r="P30" s="281">
        <v>2000</v>
      </c>
      <c r="Q30" s="282">
        <f t="shared" si="0"/>
        <v>12205.834139738305</v>
      </c>
      <c r="R30" s="283">
        <f t="shared" si="1"/>
        <v>2000</v>
      </c>
      <c r="W30" s="247"/>
      <c r="X30" s="144"/>
    </row>
    <row r="31" spans="1:24" s="108" customFormat="1" ht="15.75" thickBot="1" thickTop="1">
      <c r="A31" s="251">
        <v>27</v>
      </c>
      <c r="B31" s="256" t="s">
        <v>112</v>
      </c>
      <c r="C31" s="500"/>
      <c r="D31" s="46" t="s">
        <v>23</v>
      </c>
      <c r="E31" s="277">
        <v>19580.771910028012</v>
      </c>
      <c r="F31" s="254"/>
      <c r="G31" s="306"/>
      <c r="H31" s="254"/>
      <c r="I31" s="279">
        <v>-7122.92</v>
      </c>
      <c r="J31" s="279">
        <v>-23000</v>
      </c>
      <c r="K31" s="280">
        <v>-640</v>
      </c>
      <c r="L31" s="279">
        <v>-156</v>
      </c>
      <c r="M31" s="280">
        <v>-1200</v>
      </c>
      <c r="N31" s="272">
        <v>-2724</v>
      </c>
      <c r="O31" s="273">
        <f t="shared" si="2"/>
        <v>-15262.148089971988</v>
      </c>
      <c r="P31" s="281">
        <v>0</v>
      </c>
      <c r="Q31" s="282">
        <f t="shared" si="0"/>
        <v>-15262.148089971988</v>
      </c>
      <c r="R31" s="283">
        <f t="shared" si="1"/>
        <v>0</v>
      </c>
      <c r="W31" s="247"/>
      <c r="X31" s="144"/>
    </row>
    <row r="32" spans="1:24" s="108" customFormat="1" ht="15.75" customHeight="1" thickBot="1" thickTop="1">
      <c r="A32" s="251">
        <v>28</v>
      </c>
      <c r="B32" s="256" t="s">
        <v>114</v>
      </c>
      <c r="C32" s="500"/>
      <c r="D32" s="46" t="s">
        <v>25</v>
      </c>
      <c r="E32" s="277">
        <v>17174.18979191752</v>
      </c>
      <c r="F32" s="254"/>
      <c r="G32" s="306"/>
      <c r="H32" s="254"/>
      <c r="I32" s="278">
        <v>0</v>
      </c>
      <c r="J32" s="278"/>
      <c r="K32" s="280"/>
      <c r="L32" s="278"/>
      <c r="M32" s="280">
        <v>-1200</v>
      </c>
      <c r="N32" s="272">
        <v>-1724</v>
      </c>
      <c r="O32" s="273">
        <f t="shared" si="2"/>
        <v>14250.18979191752</v>
      </c>
      <c r="P32" s="281">
        <v>2000</v>
      </c>
      <c r="Q32" s="282">
        <f t="shared" si="0"/>
        <v>12250.18979191752</v>
      </c>
      <c r="R32" s="283">
        <f t="shared" si="1"/>
        <v>2000</v>
      </c>
      <c r="W32" s="247"/>
      <c r="X32" s="144"/>
    </row>
    <row r="33" spans="1:24" s="108" customFormat="1" ht="15.75" thickBot="1" thickTop="1">
      <c r="A33" s="251">
        <v>29</v>
      </c>
      <c r="B33" s="256" t="s">
        <v>153</v>
      </c>
      <c r="C33" s="500"/>
      <c r="D33" s="46" t="s">
        <v>56</v>
      </c>
      <c r="E33" s="277">
        <v>22503.085894446616</v>
      </c>
      <c r="F33" s="254"/>
      <c r="G33" s="306"/>
      <c r="H33" s="254"/>
      <c r="I33" s="279">
        <v>-6686.63</v>
      </c>
      <c r="J33" s="279"/>
      <c r="K33" s="280">
        <v>-2280</v>
      </c>
      <c r="L33" s="279"/>
      <c r="M33" s="280">
        <v>-1200</v>
      </c>
      <c r="N33" s="272">
        <v>-2724</v>
      </c>
      <c r="O33" s="273">
        <f t="shared" si="2"/>
        <v>9612.455894446615</v>
      </c>
      <c r="P33" s="281">
        <v>2000</v>
      </c>
      <c r="Q33" s="282">
        <f t="shared" si="0"/>
        <v>7612.455894446615</v>
      </c>
      <c r="R33" s="283">
        <f t="shared" si="1"/>
        <v>2000</v>
      </c>
      <c r="W33" s="247"/>
      <c r="X33" s="144"/>
    </row>
    <row r="34" spans="1:24" s="108" customFormat="1" ht="15.75" customHeight="1" thickBot="1" thickTop="1">
      <c r="A34" s="251">
        <v>30</v>
      </c>
      <c r="B34" s="256" t="s">
        <v>158</v>
      </c>
      <c r="C34" s="500"/>
      <c r="D34" s="46" t="s">
        <v>61</v>
      </c>
      <c r="E34" s="277">
        <v>22619.91657851744</v>
      </c>
      <c r="F34" s="254"/>
      <c r="G34" s="306"/>
      <c r="H34" s="254"/>
      <c r="I34" s="278">
        <v>0</v>
      </c>
      <c r="J34" s="278"/>
      <c r="K34" s="280"/>
      <c r="L34" s="278"/>
      <c r="M34" s="280">
        <v>-2100</v>
      </c>
      <c r="N34" s="272">
        <v>-1724</v>
      </c>
      <c r="O34" s="273">
        <f t="shared" si="2"/>
        <v>18795.91657851744</v>
      </c>
      <c r="P34" s="281">
        <v>2000</v>
      </c>
      <c r="Q34" s="282">
        <f t="shared" si="0"/>
        <v>16795.91657851744</v>
      </c>
      <c r="R34" s="283">
        <f t="shared" si="1"/>
        <v>2000</v>
      </c>
      <c r="W34" s="247"/>
      <c r="X34" s="144"/>
    </row>
    <row r="35" spans="1:24" s="108" customFormat="1" ht="15.75" thickBot="1" thickTop="1">
      <c r="A35" s="251">
        <v>31</v>
      </c>
      <c r="B35" s="256" t="s">
        <v>172</v>
      </c>
      <c r="C35" s="500"/>
      <c r="D35" s="46" t="s">
        <v>74</v>
      </c>
      <c r="E35" s="277">
        <v>18217.73862331279</v>
      </c>
      <c r="F35" s="254"/>
      <c r="G35" s="306"/>
      <c r="H35" s="254"/>
      <c r="I35" s="278">
        <v>-9.094947017729282E-13</v>
      </c>
      <c r="J35" s="279"/>
      <c r="K35" s="280">
        <v>-640</v>
      </c>
      <c r="L35" s="279">
        <v>-156</v>
      </c>
      <c r="M35" s="280">
        <v>-1200</v>
      </c>
      <c r="N35" s="272">
        <v>-2724</v>
      </c>
      <c r="O35" s="273">
        <f t="shared" si="2"/>
        <v>13497.73862331279</v>
      </c>
      <c r="P35" s="281">
        <v>2000</v>
      </c>
      <c r="Q35" s="282">
        <f t="shared" si="0"/>
        <v>11497.73862331279</v>
      </c>
      <c r="R35" s="283">
        <f t="shared" si="1"/>
        <v>2000</v>
      </c>
      <c r="W35" s="247"/>
      <c r="X35" s="144"/>
    </row>
    <row r="36" spans="1:24" s="108" customFormat="1" ht="15.75" customHeight="1" thickBot="1" thickTop="1">
      <c r="A36" s="364">
        <v>32</v>
      </c>
      <c r="B36" s="360" t="s">
        <v>173</v>
      </c>
      <c r="C36" s="501"/>
      <c r="D36" s="80" t="s">
        <v>75</v>
      </c>
      <c r="E36" s="284">
        <v>0</v>
      </c>
      <c r="F36" s="285"/>
      <c r="G36" s="285"/>
      <c r="H36" s="285"/>
      <c r="I36" s="299">
        <v>0</v>
      </c>
      <c r="J36" s="299"/>
      <c r="K36" s="287"/>
      <c r="L36" s="299"/>
      <c r="M36" s="379">
        <v>0</v>
      </c>
      <c r="N36" s="380">
        <v>0</v>
      </c>
      <c r="O36" s="307">
        <f t="shared" si="2"/>
        <v>0</v>
      </c>
      <c r="P36" s="291">
        <v>0</v>
      </c>
      <c r="Q36" s="292">
        <f t="shared" si="0"/>
        <v>0</v>
      </c>
      <c r="R36" s="293">
        <f t="shared" si="1"/>
        <v>0</v>
      </c>
      <c r="W36" s="247"/>
      <c r="X36" s="144"/>
    </row>
    <row r="37" spans="1:24" s="108" customFormat="1" ht="15.75" customHeight="1" thickBot="1" thickTop="1">
      <c r="A37" s="365">
        <v>33</v>
      </c>
      <c r="B37" s="363" t="s">
        <v>106</v>
      </c>
      <c r="C37" s="496" t="s">
        <v>291</v>
      </c>
      <c r="D37" s="55" t="s">
        <v>17</v>
      </c>
      <c r="E37" s="268">
        <v>22004.89481727146</v>
      </c>
      <c r="F37" s="269"/>
      <c r="G37" s="269"/>
      <c r="H37" s="269"/>
      <c r="I37" s="270">
        <v>0</v>
      </c>
      <c r="J37" s="270"/>
      <c r="K37" s="271"/>
      <c r="L37" s="270"/>
      <c r="M37" s="271">
        <v>-2700</v>
      </c>
      <c r="N37" s="295">
        <v>-1724</v>
      </c>
      <c r="O37" s="308">
        <f t="shared" si="2"/>
        <v>17580.89481727146</v>
      </c>
      <c r="P37" s="274">
        <v>2000</v>
      </c>
      <c r="Q37" s="275">
        <f t="shared" si="0"/>
        <v>15580.894817271459</v>
      </c>
      <c r="R37" s="276">
        <f t="shared" si="1"/>
        <v>2000</v>
      </c>
      <c r="W37" s="247"/>
      <c r="X37" s="144"/>
    </row>
    <row r="38" spans="1:24" s="108" customFormat="1" ht="15.75" customHeight="1" thickBot="1" thickTop="1">
      <c r="A38" s="251">
        <v>34</v>
      </c>
      <c r="B38" s="256" t="s">
        <v>131</v>
      </c>
      <c r="C38" s="497"/>
      <c r="D38" s="46" t="s">
        <v>39</v>
      </c>
      <c r="E38" s="277">
        <v>22482.86052825198</v>
      </c>
      <c r="F38" s="254"/>
      <c r="G38" s="254"/>
      <c r="H38" s="254"/>
      <c r="I38" s="278">
        <v>0</v>
      </c>
      <c r="J38" s="278"/>
      <c r="K38" s="280"/>
      <c r="L38" s="278"/>
      <c r="M38" s="280">
        <v>-1200</v>
      </c>
      <c r="N38" s="272">
        <v>-1724</v>
      </c>
      <c r="O38" s="273">
        <f t="shared" si="2"/>
        <v>19558.86052825198</v>
      </c>
      <c r="P38" s="281">
        <v>3000</v>
      </c>
      <c r="Q38" s="282">
        <f t="shared" si="0"/>
        <v>16558.86052825198</v>
      </c>
      <c r="R38" s="283">
        <f t="shared" si="1"/>
        <v>3000</v>
      </c>
      <c r="W38" s="247"/>
      <c r="X38" s="144"/>
    </row>
    <row r="39" spans="1:24" s="108" customFormat="1" ht="15.75" thickBot="1" thickTop="1">
      <c r="A39" s="251">
        <v>35</v>
      </c>
      <c r="B39" s="256" t="s">
        <v>94</v>
      </c>
      <c r="C39" s="497"/>
      <c r="D39" s="46" t="s">
        <v>292</v>
      </c>
      <c r="E39" s="277">
        <v>25539.89192506605</v>
      </c>
      <c r="F39" s="254"/>
      <c r="G39" s="254">
        <v>200</v>
      </c>
      <c r="H39" s="254"/>
      <c r="I39" s="278">
        <v>0</v>
      </c>
      <c r="J39" s="278"/>
      <c r="K39" s="280"/>
      <c r="L39" s="278"/>
      <c r="M39" s="280">
        <v>-1200</v>
      </c>
      <c r="N39" s="272">
        <v>-1724</v>
      </c>
      <c r="O39" s="273">
        <f t="shared" si="2"/>
        <v>22815.89192506605</v>
      </c>
      <c r="P39" s="281">
        <v>3000</v>
      </c>
      <c r="Q39" s="282">
        <f t="shared" si="0"/>
        <v>19815.89192506605</v>
      </c>
      <c r="R39" s="283">
        <f t="shared" si="1"/>
        <v>3000</v>
      </c>
      <c r="W39" s="247"/>
      <c r="X39" s="144"/>
    </row>
    <row r="40" spans="1:24" s="108" customFormat="1" ht="15.75" customHeight="1" thickBot="1" thickTop="1">
      <c r="A40" s="251">
        <v>36</v>
      </c>
      <c r="B40" s="256" t="s">
        <v>116</v>
      </c>
      <c r="C40" s="497"/>
      <c r="D40" s="46" t="s">
        <v>27</v>
      </c>
      <c r="E40" s="277">
        <v>24904.054715740265</v>
      </c>
      <c r="F40" s="254"/>
      <c r="G40" s="254"/>
      <c r="H40" s="254"/>
      <c r="I40" s="279">
        <v>-1.3642420526593924E-12</v>
      </c>
      <c r="J40" s="279"/>
      <c r="K40" s="280">
        <v>-640</v>
      </c>
      <c r="L40" s="279"/>
      <c r="M40" s="280">
        <v>-1200</v>
      </c>
      <c r="N40" s="272">
        <v>-3724</v>
      </c>
      <c r="O40" s="273">
        <f t="shared" si="2"/>
        <v>19340.054715740265</v>
      </c>
      <c r="P40" s="281">
        <v>3000</v>
      </c>
      <c r="Q40" s="282">
        <f t="shared" si="0"/>
        <v>16340.054715740265</v>
      </c>
      <c r="R40" s="293">
        <f t="shared" si="1"/>
        <v>3000</v>
      </c>
      <c r="W40" s="247"/>
      <c r="X40" s="144"/>
    </row>
    <row r="41" spans="1:24" s="108" customFormat="1" ht="15.75" thickBot="1" thickTop="1">
      <c r="A41" s="251">
        <v>37</v>
      </c>
      <c r="B41" s="256" t="s">
        <v>138</v>
      </c>
      <c r="C41" s="497"/>
      <c r="D41" s="62" t="s">
        <v>45</v>
      </c>
      <c r="E41" s="277">
        <v>24915.804371408936</v>
      </c>
      <c r="F41" s="254"/>
      <c r="G41" s="254"/>
      <c r="H41" s="254"/>
      <c r="I41" s="278">
        <v>6000</v>
      </c>
      <c r="J41" s="278"/>
      <c r="K41" s="280"/>
      <c r="L41" s="278"/>
      <c r="M41" s="280">
        <v>-1200</v>
      </c>
      <c r="N41" s="272">
        <v>-1724</v>
      </c>
      <c r="O41" s="273">
        <f t="shared" si="2"/>
        <v>27991.804371408936</v>
      </c>
      <c r="P41" s="281">
        <v>3000</v>
      </c>
      <c r="Q41" s="282">
        <f t="shared" si="0"/>
        <v>24991.804371408936</v>
      </c>
      <c r="R41" s="276">
        <f t="shared" si="1"/>
        <v>3000</v>
      </c>
      <c r="W41" s="247"/>
      <c r="X41" s="144"/>
    </row>
    <row r="42" spans="1:24" s="108" customFormat="1" ht="15.75" customHeight="1" thickBot="1" thickTop="1">
      <c r="A42" s="251">
        <v>38</v>
      </c>
      <c r="B42" s="256" t="s">
        <v>150</v>
      </c>
      <c r="C42" s="497"/>
      <c r="D42" s="46" t="s">
        <v>54</v>
      </c>
      <c r="E42" s="277">
        <v>18828.086078443626</v>
      </c>
      <c r="F42" s="254"/>
      <c r="G42" s="254"/>
      <c r="H42" s="254"/>
      <c r="I42" s="279">
        <v>-8458.41</v>
      </c>
      <c r="J42" s="279"/>
      <c r="K42" s="280"/>
      <c r="L42" s="279"/>
      <c r="M42" s="280">
        <v>-1200</v>
      </c>
      <c r="N42" s="272">
        <v>-2724</v>
      </c>
      <c r="O42" s="309">
        <f t="shared" si="2"/>
        <v>6445.6760784436265</v>
      </c>
      <c r="P42" s="281">
        <v>2000</v>
      </c>
      <c r="Q42" s="282">
        <f t="shared" si="0"/>
        <v>4445.6760784436265</v>
      </c>
      <c r="R42" s="283">
        <f t="shared" si="1"/>
        <v>2000</v>
      </c>
      <c r="W42" s="247"/>
      <c r="X42" s="144"/>
    </row>
    <row r="43" spans="1:24" s="108" customFormat="1" ht="15.75" thickBot="1" thickTop="1">
      <c r="A43" s="251">
        <v>39</v>
      </c>
      <c r="B43" s="256" t="s">
        <v>159</v>
      </c>
      <c r="C43" s="497"/>
      <c r="D43" s="46" t="s">
        <v>62</v>
      </c>
      <c r="E43" s="277">
        <v>30726.815953172783</v>
      </c>
      <c r="F43" s="254"/>
      <c r="G43" s="254"/>
      <c r="H43" s="254"/>
      <c r="I43" s="278">
        <v>0</v>
      </c>
      <c r="J43" s="278"/>
      <c r="K43" s="280"/>
      <c r="L43" s="278"/>
      <c r="M43" s="280">
        <v>-2700</v>
      </c>
      <c r="N43" s="272">
        <v>-1724</v>
      </c>
      <c r="O43" s="309">
        <f t="shared" si="2"/>
        <v>26302.815953172783</v>
      </c>
      <c r="P43" s="281">
        <v>3000</v>
      </c>
      <c r="Q43" s="282">
        <f t="shared" si="0"/>
        <v>23302.815953172783</v>
      </c>
      <c r="R43" s="283">
        <f t="shared" si="1"/>
        <v>3000</v>
      </c>
      <c r="W43" s="247"/>
      <c r="X43" s="144"/>
    </row>
    <row r="44" spans="1:24" s="108" customFormat="1" ht="15.75" customHeight="1" thickBot="1" thickTop="1">
      <c r="A44" s="251">
        <v>40</v>
      </c>
      <c r="B44" s="256" t="s">
        <v>163</v>
      </c>
      <c r="C44" s="497"/>
      <c r="D44" s="46" t="s">
        <v>65</v>
      </c>
      <c r="E44" s="277">
        <v>19134.193918589015</v>
      </c>
      <c r="F44" s="254"/>
      <c r="G44" s="254"/>
      <c r="H44" s="254"/>
      <c r="I44" s="278">
        <v>0</v>
      </c>
      <c r="J44" s="279">
        <v>-23000</v>
      </c>
      <c r="K44" s="280">
        <v>-140</v>
      </c>
      <c r="L44" s="278"/>
      <c r="M44" s="280">
        <v>-1200</v>
      </c>
      <c r="N44" s="272">
        <v>-1724</v>
      </c>
      <c r="O44" s="273">
        <f t="shared" si="2"/>
        <v>-6929.806081410985</v>
      </c>
      <c r="P44" s="281">
        <v>0</v>
      </c>
      <c r="Q44" s="282">
        <f t="shared" si="0"/>
        <v>-6929.806081410985</v>
      </c>
      <c r="R44" s="283">
        <f t="shared" si="1"/>
        <v>0</v>
      </c>
      <c r="W44" s="247"/>
      <c r="X44" s="144"/>
    </row>
    <row r="45" spans="1:24" s="108" customFormat="1" ht="15.75" thickBot="1" thickTop="1">
      <c r="A45" s="251">
        <v>41</v>
      </c>
      <c r="B45" s="256" t="s">
        <v>166</v>
      </c>
      <c r="C45" s="497"/>
      <c r="D45" s="46" t="s">
        <v>68</v>
      </c>
      <c r="E45" s="277">
        <v>15950.88164113362</v>
      </c>
      <c r="F45" s="254"/>
      <c r="G45" s="254"/>
      <c r="H45" s="254"/>
      <c r="I45" s="279">
        <v>-27068.21</v>
      </c>
      <c r="J45" s="279"/>
      <c r="K45" s="280"/>
      <c r="L45" s="279"/>
      <c r="M45" s="280">
        <v>-2100</v>
      </c>
      <c r="N45" s="272">
        <v>-1724</v>
      </c>
      <c r="O45" s="273">
        <f t="shared" si="2"/>
        <v>-14941.32835886638</v>
      </c>
      <c r="P45" s="281">
        <v>0</v>
      </c>
      <c r="Q45" s="282">
        <f t="shared" si="0"/>
        <v>-14941.32835886638</v>
      </c>
      <c r="R45" s="283">
        <f t="shared" si="1"/>
        <v>0</v>
      </c>
      <c r="W45" s="247"/>
      <c r="X45" s="144"/>
    </row>
    <row r="46" spans="1:24" s="108" customFormat="1" ht="15.75" thickBot="1" thickTop="1">
      <c r="A46" s="251">
        <v>42</v>
      </c>
      <c r="B46" s="256" t="s">
        <v>169</v>
      </c>
      <c r="C46" s="497"/>
      <c r="D46" s="46" t="s">
        <v>71</v>
      </c>
      <c r="E46" s="277">
        <v>21376.76943402511</v>
      </c>
      <c r="F46" s="254"/>
      <c r="G46" s="254"/>
      <c r="H46" s="254"/>
      <c r="I46" s="279">
        <v>-10141.84</v>
      </c>
      <c r="J46" s="279"/>
      <c r="K46" s="280"/>
      <c r="L46" s="279"/>
      <c r="M46" s="280">
        <v>-1200</v>
      </c>
      <c r="N46" s="272">
        <v>-1724</v>
      </c>
      <c r="O46" s="273">
        <f t="shared" si="2"/>
        <v>8310.92943402511</v>
      </c>
      <c r="P46" s="281">
        <v>2000</v>
      </c>
      <c r="Q46" s="282">
        <f t="shared" si="0"/>
        <v>6310.929434025111</v>
      </c>
      <c r="R46" s="283">
        <f t="shared" si="1"/>
        <v>2000</v>
      </c>
      <c r="W46" s="247"/>
      <c r="X46" s="144"/>
    </row>
    <row r="47" spans="1:24" s="108" customFormat="1" ht="15.75" thickBot="1" thickTop="1">
      <c r="A47" s="251">
        <v>43</v>
      </c>
      <c r="B47" s="360" t="s">
        <v>175</v>
      </c>
      <c r="C47" s="498"/>
      <c r="D47" s="64" t="s">
        <v>77</v>
      </c>
      <c r="E47" s="284">
        <v>26783.8895827772</v>
      </c>
      <c r="F47" s="285"/>
      <c r="G47" s="285"/>
      <c r="H47" s="285"/>
      <c r="I47" s="299">
        <v>0</v>
      </c>
      <c r="J47" s="299"/>
      <c r="K47" s="287"/>
      <c r="L47" s="299"/>
      <c r="M47" s="287">
        <v>-2700</v>
      </c>
      <c r="N47" s="289">
        <v>-1724</v>
      </c>
      <c r="O47" s="307">
        <f t="shared" si="2"/>
        <v>22359.8895827772</v>
      </c>
      <c r="P47" s="291">
        <v>3000</v>
      </c>
      <c r="Q47" s="292">
        <f t="shared" si="0"/>
        <v>19359.8895827772</v>
      </c>
      <c r="R47" s="293">
        <f t="shared" si="1"/>
        <v>3000</v>
      </c>
      <c r="W47" s="247"/>
      <c r="X47" s="144"/>
    </row>
    <row r="48" spans="1:24" s="108" customFormat="1" ht="15.75" customHeight="1" thickBot="1" thickTop="1">
      <c r="A48" s="251">
        <v>44</v>
      </c>
      <c r="B48" s="363" t="s">
        <v>87</v>
      </c>
      <c r="C48" s="496" t="s">
        <v>293</v>
      </c>
      <c r="D48" s="55" t="s">
        <v>2</v>
      </c>
      <c r="E48" s="268">
        <v>36116.69724188134</v>
      </c>
      <c r="F48" s="269"/>
      <c r="G48" s="269"/>
      <c r="H48" s="269"/>
      <c r="I48" s="270">
        <v>0</v>
      </c>
      <c r="J48" s="270"/>
      <c r="K48" s="271"/>
      <c r="L48" s="270"/>
      <c r="M48" s="271">
        <v>-2100</v>
      </c>
      <c r="N48" s="295">
        <v>-1724</v>
      </c>
      <c r="O48" s="308">
        <f t="shared" si="2"/>
        <v>32292.69724188134</v>
      </c>
      <c r="P48" s="274">
        <v>3000</v>
      </c>
      <c r="Q48" s="275">
        <f t="shared" si="0"/>
        <v>29292.69724188134</v>
      </c>
      <c r="R48" s="283">
        <f t="shared" si="1"/>
        <v>3000</v>
      </c>
      <c r="W48" s="247"/>
      <c r="X48" s="144"/>
    </row>
    <row r="49" spans="1:24" s="108" customFormat="1" ht="15.75" thickBot="1" thickTop="1">
      <c r="A49" s="251">
        <v>45</v>
      </c>
      <c r="B49" s="256" t="s">
        <v>140</v>
      </c>
      <c r="C49" s="497"/>
      <c r="D49" s="46" t="s">
        <v>47</v>
      </c>
      <c r="E49" s="310">
        <v>26415.877676275242</v>
      </c>
      <c r="F49" s="254"/>
      <c r="G49" s="254"/>
      <c r="H49" s="254"/>
      <c r="I49" s="278">
        <v>0</v>
      </c>
      <c r="J49" s="278"/>
      <c r="K49" s="280"/>
      <c r="L49" s="278"/>
      <c r="M49" s="280">
        <v>-1200</v>
      </c>
      <c r="N49" s="272">
        <v>-1724</v>
      </c>
      <c r="O49" s="273">
        <f t="shared" si="2"/>
        <v>23491.877676275242</v>
      </c>
      <c r="P49" s="281">
        <v>3000</v>
      </c>
      <c r="Q49" s="282">
        <f t="shared" si="0"/>
        <v>20491.877676275242</v>
      </c>
      <c r="R49" s="283">
        <f t="shared" si="1"/>
        <v>3000</v>
      </c>
      <c r="W49" s="247"/>
      <c r="X49" s="144"/>
    </row>
    <row r="50" spans="1:24" s="108" customFormat="1" ht="15.75" customHeight="1" thickBot="1" thickTop="1">
      <c r="A50" s="251">
        <v>46</v>
      </c>
      <c r="B50" s="256" t="s">
        <v>86</v>
      </c>
      <c r="C50" s="497"/>
      <c r="D50" s="46" t="s">
        <v>1</v>
      </c>
      <c r="E50" s="310">
        <v>31814.5042336764</v>
      </c>
      <c r="F50" s="254"/>
      <c r="G50" s="254"/>
      <c r="H50" s="254"/>
      <c r="I50" s="278">
        <v>0</v>
      </c>
      <c r="J50" s="278"/>
      <c r="K50" s="280"/>
      <c r="L50" s="278"/>
      <c r="M50" s="280">
        <v>-1200</v>
      </c>
      <c r="N50" s="272">
        <v>-1724</v>
      </c>
      <c r="O50" s="273">
        <f t="shared" si="2"/>
        <v>28890.5042336764</v>
      </c>
      <c r="P50" s="281">
        <v>2000</v>
      </c>
      <c r="Q50" s="282">
        <f t="shared" si="0"/>
        <v>26890.5042336764</v>
      </c>
      <c r="R50" s="293">
        <f t="shared" si="1"/>
        <v>2000</v>
      </c>
      <c r="W50" s="247"/>
      <c r="X50" s="144"/>
    </row>
    <row r="51" spans="1:24" s="108" customFormat="1" ht="15.75" thickBot="1" thickTop="1">
      <c r="A51" s="251">
        <v>47</v>
      </c>
      <c r="B51" s="256" t="s">
        <v>88</v>
      </c>
      <c r="C51" s="497"/>
      <c r="D51" s="46" t="s">
        <v>294</v>
      </c>
      <c r="E51" s="277">
        <v>41783.072438230825</v>
      </c>
      <c r="F51" s="254"/>
      <c r="G51" s="254">
        <v>200</v>
      </c>
      <c r="H51" s="254"/>
      <c r="I51" s="279">
        <v>-32446.35</v>
      </c>
      <c r="J51" s="279"/>
      <c r="K51" s="280"/>
      <c r="L51" s="279"/>
      <c r="M51" s="280">
        <v>-2100</v>
      </c>
      <c r="N51" s="272">
        <v>-1724</v>
      </c>
      <c r="O51" s="273">
        <f t="shared" si="2"/>
        <v>5712.722438230827</v>
      </c>
      <c r="P51" s="281">
        <v>2000</v>
      </c>
      <c r="Q51" s="282">
        <f t="shared" si="0"/>
        <v>3712.722438230827</v>
      </c>
      <c r="R51" s="293">
        <f t="shared" si="1"/>
        <v>2000</v>
      </c>
      <c r="W51" s="247"/>
      <c r="X51" s="144"/>
    </row>
    <row r="52" spans="1:24" s="108" customFormat="1" ht="15.75" customHeight="1" thickBot="1" thickTop="1">
      <c r="A52" s="251">
        <v>48</v>
      </c>
      <c r="B52" s="256" t="s">
        <v>89</v>
      </c>
      <c r="C52" s="497"/>
      <c r="D52" s="46" t="s">
        <v>3</v>
      </c>
      <c r="E52" s="310">
        <v>27475.534587048453</v>
      </c>
      <c r="F52" s="254"/>
      <c r="G52" s="254"/>
      <c r="H52" s="254"/>
      <c r="I52" s="278">
        <v>1.1368683772161603E-12</v>
      </c>
      <c r="J52" s="278"/>
      <c r="K52" s="280">
        <v>-320</v>
      </c>
      <c r="L52" s="278"/>
      <c r="M52" s="280">
        <v>-1200</v>
      </c>
      <c r="N52" s="272">
        <v>-3724</v>
      </c>
      <c r="O52" s="273">
        <f t="shared" si="2"/>
        <v>22231.534587048453</v>
      </c>
      <c r="P52" s="281">
        <v>2000</v>
      </c>
      <c r="Q52" s="282">
        <f t="shared" si="0"/>
        <v>20231.534587048453</v>
      </c>
      <c r="R52" s="276">
        <f t="shared" si="1"/>
        <v>2000</v>
      </c>
      <c r="W52" s="247"/>
      <c r="X52" s="144"/>
    </row>
    <row r="53" spans="1:24" s="108" customFormat="1" ht="15.75" thickBot="1" thickTop="1">
      <c r="A53" s="251">
        <v>49</v>
      </c>
      <c r="B53" s="256" t="s">
        <v>122</v>
      </c>
      <c r="C53" s="497"/>
      <c r="D53" s="46" t="s">
        <v>33</v>
      </c>
      <c r="E53" s="310">
        <v>29437.63582451945</v>
      </c>
      <c r="F53" s="254"/>
      <c r="G53" s="254"/>
      <c r="H53" s="254"/>
      <c r="I53" s="278">
        <v>0</v>
      </c>
      <c r="J53" s="278"/>
      <c r="K53" s="280">
        <v>-640</v>
      </c>
      <c r="L53" s="278"/>
      <c r="M53" s="280">
        <v>-1200</v>
      </c>
      <c r="N53" s="272">
        <v>-1724</v>
      </c>
      <c r="O53" s="273">
        <f t="shared" si="2"/>
        <v>25873.63582451945</v>
      </c>
      <c r="P53" s="281">
        <v>2000</v>
      </c>
      <c r="Q53" s="282">
        <f t="shared" si="0"/>
        <v>23873.63582451945</v>
      </c>
      <c r="R53" s="283">
        <f t="shared" si="1"/>
        <v>2000</v>
      </c>
      <c r="W53" s="247"/>
      <c r="X53" s="144"/>
    </row>
    <row r="54" spans="1:24" s="108" customFormat="1" ht="15.75" customHeight="1" thickBot="1" thickTop="1">
      <c r="A54" s="251">
        <v>50</v>
      </c>
      <c r="B54" s="256" t="s">
        <v>123</v>
      </c>
      <c r="C54" s="497"/>
      <c r="D54" s="46" t="s">
        <v>34</v>
      </c>
      <c r="E54" s="277">
        <v>28581.89206860558</v>
      </c>
      <c r="F54" s="254"/>
      <c r="G54" s="254"/>
      <c r="H54" s="254"/>
      <c r="I54" s="278">
        <v>0</v>
      </c>
      <c r="J54" s="278"/>
      <c r="K54" s="280">
        <v>-140</v>
      </c>
      <c r="L54" s="278"/>
      <c r="M54" s="280">
        <v>-1200</v>
      </c>
      <c r="N54" s="272">
        <v>-1724</v>
      </c>
      <c r="O54" s="273">
        <f t="shared" si="2"/>
        <v>25517.89206860558</v>
      </c>
      <c r="P54" s="281">
        <v>2000</v>
      </c>
      <c r="Q54" s="282">
        <f t="shared" si="0"/>
        <v>23517.89206860558</v>
      </c>
      <c r="R54" s="293">
        <f t="shared" si="1"/>
        <v>2000</v>
      </c>
      <c r="W54" s="247"/>
      <c r="X54" s="144"/>
    </row>
    <row r="55" spans="1:24" s="108" customFormat="1" ht="15.75" thickBot="1" thickTop="1">
      <c r="A55" s="251">
        <v>51</v>
      </c>
      <c r="B55" s="256" t="s">
        <v>124</v>
      </c>
      <c r="C55" s="497"/>
      <c r="D55" s="46" t="s">
        <v>35</v>
      </c>
      <c r="E55" s="310">
        <v>32513.095246467168</v>
      </c>
      <c r="F55" s="254"/>
      <c r="G55" s="254"/>
      <c r="H55" s="254"/>
      <c r="I55" s="278">
        <v>2000</v>
      </c>
      <c r="J55" s="278"/>
      <c r="K55" s="280"/>
      <c r="L55" s="278"/>
      <c r="M55" s="280">
        <v>-1200</v>
      </c>
      <c r="N55" s="272">
        <v>-1724</v>
      </c>
      <c r="O55" s="273">
        <f t="shared" si="2"/>
        <v>31589.09524646717</v>
      </c>
      <c r="P55" s="281">
        <v>3000</v>
      </c>
      <c r="Q55" s="282">
        <f t="shared" si="0"/>
        <v>28589.09524646717</v>
      </c>
      <c r="R55" s="276">
        <f t="shared" si="1"/>
        <v>3000</v>
      </c>
      <c r="W55" s="247"/>
      <c r="X55" s="144"/>
    </row>
    <row r="56" spans="1:24" s="108" customFormat="1" ht="15.75" customHeight="1" thickBot="1" thickTop="1">
      <c r="A56" s="251">
        <v>52</v>
      </c>
      <c r="B56" s="256" t="s">
        <v>130</v>
      </c>
      <c r="C56" s="497"/>
      <c r="D56" s="46" t="s">
        <v>295</v>
      </c>
      <c r="E56" s="310">
        <v>23450.98841565309</v>
      </c>
      <c r="F56" s="254"/>
      <c r="G56" s="254"/>
      <c r="H56" s="254"/>
      <c r="I56" s="278">
        <v>0</v>
      </c>
      <c r="J56" s="278"/>
      <c r="K56" s="280">
        <v>-500</v>
      </c>
      <c r="L56" s="278"/>
      <c r="M56" s="280">
        <v>-1200</v>
      </c>
      <c r="N56" s="272">
        <v>-1724</v>
      </c>
      <c r="O56" s="273">
        <f t="shared" si="2"/>
        <v>20026.98841565309</v>
      </c>
      <c r="P56" s="281">
        <v>2000</v>
      </c>
      <c r="Q56" s="282">
        <f t="shared" si="0"/>
        <v>18026.98841565309</v>
      </c>
      <c r="R56" s="283">
        <f t="shared" si="1"/>
        <v>2000</v>
      </c>
      <c r="W56" s="247"/>
      <c r="X56" s="144"/>
    </row>
    <row r="57" spans="1:24" s="108" customFormat="1" ht="15.75" thickBot="1" thickTop="1">
      <c r="A57" s="251">
        <v>53</v>
      </c>
      <c r="B57" s="256" t="s">
        <v>132</v>
      </c>
      <c r="C57" s="497"/>
      <c r="D57" s="46" t="s">
        <v>40</v>
      </c>
      <c r="E57" s="310">
        <v>28564.700473938028</v>
      </c>
      <c r="F57" s="254"/>
      <c r="G57" s="254"/>
      <c r="H57" s="254"/>
      <c r="I57" s="278">
        <v>0</v>
      </c>
      <c r="J57" s="278"/>
      <c r="K57" s="280"/>
      <c r="L57" s="278"/>
      <c r="M57" s="280">
        <v>-1200</v>
      </c>
      <c r="N57" s="272">
        <v>-1724</v>
      </c>
      <c r="O57" s="273">
        <f t="shared" si="2"/>
        <v>25640.700473938028</v>
      </c>
      <c r="P57" s="281">
        <v>2000</v>
      </c>
      <c r="Q57" s="282">
        <f t="shared" si="0"/>
        <v>23640.700473938028</v>
      </c>
      <c r="R57" s="283">
        <f t="shared" si="1"/>
        <v>2000</v>
      </c>
      <c r="W57" s="247"/>
      <c r="X57" s="144"/>
    </row>
    <row r="58" spans="1:24" s="108" customFormat="1" ht="15.75" customHeight="1" thickBot="1" thickTop="1">
      <c r="A58" s="251">
        <v>54</v>
      </c>
      <c r="B58" s="256" t="s">
        <v>139</v>
      </c>
      <c r="C58" s="497"/>
      <c r="D58" s="46" t="s">
        <v>46</v>
      </c>
      <c r="E58" s="277">
        <v>27846.800625717355</v>
      </c>
      <c r="F58" s="254"/>
      <c r="G58" s="254"/>
      <c r="H58" s="254"/>
      <c r="I58" s="278">
        <v>0</v>
      </c>
      <c r="J58" s="278"/>
      <c r="K58" s="280"/>
      <c r="L58" s="278"/>
      <c r="M58" s="280">
        <v>-1200</v>
      </c>
      <c r="N58" s="272">
        <v>-1724</v>
      </c>
      <c r="O58" s="273">
        <f t="shared" si="2"/>
        <v>24922.800625717355</v>
      </c>
      <c r="P58" s="281">
        <v>2000</v>
      </c>
      <c r="Q58" s="282">
        <f t="shared" si="0"/>
        <v>22922.800625717355</v>
      </c>
      <c r="R58" s="283">
        <f t="shared" si="1"/>
        <v>2000</v>
      </c>
      <c r="W58" s="247"/>
      <c r="X58" s="144"/>
    </row>
    <row r="59" spans="1:24" s="108" customFormat="1" ht="15.75" thickBot="1" thickTop="1">
      <c r="A59" s="251">
        <v>55</v>
      </c>
      <c r="B59" s="256" t="s">
        <v>144</v>
      </c>
      <c r="C59" s="497"/>
      <c r="D59" s="46" t="s">
        <v>51</v>
      </c>
      <c r="E59" s="310">
        <v>17417.497357658744</v>
      </c>
      <c r="F59" s="254"/>
      <c r="G59" s="254"/>
      <c r="H59" s="254"/>
      <c r="I59" s="278">
        <v>0</v>
      </c>
      <c r="J59" s="278"/>
      <c r="K59" s="280"/>
      <c r="L59" s="278"/>
      <c r="M59" s="280">
        <v>-1200</v>
      </c>
      <c r="N59" s="272">
        <v>-1724</v>
      </c>
      <c r="O59" s="273">
        <f t="shared" si="2"/>
        <v>14493.497357658744</v>
      </c>
      <c r="P59" s="281">
        <v>3000</v>
      </c>
      <c r="Q59" s="282">
        <f t="shared" si="0"/>
        <v>11493.497357658744</v>
      </c>
      <c r="R59" s="283">
        <f t="shared" si="1"/>
        <v>3000</v>
      </c>
      <c r="W59" s="247"/>
      <c r="X59" s="144"/>
    </row>
    <row r="60" spans="1:24" s="108" customFormat="1" ht="15.75" customHeight="1" thickBot="1" thickTop="1">
      <c r="A60" s="251">
        <v>56</v>
      </c>
      <c r="B60" s="256" t="s">
        <v>161</v>
      </c>
      <c r="C60" s="497"/>
      <c r="D60" s="46" t="s">
        <v>296</v>
      </c>
      <c r="E60" s="277">
        <v>26339.70324652716</v>
      </c>
      <c r="F60" s="254"/>
      <c r="G60" s="254"/>
      <c r="H60" s="254"/>
      <c r="I60" s="279">
        <v>-16878.56</v>
      </c>
      <c r="J60" s="279"/>
      <c r="K60" s="280"/>
      <c r="L60" s="279"/>
      <c r="M60" s="280">
        <v>-2700</v>
      </c>
      <c r="N60" s="272">
        <v>-1724</v>
      </c>
      <c r="O60" s="273">
        <f t="shared" si="2"/>
        <v>5037.143246527157</v>
      </c>
      <c r="P60" s="281">
        <v>2000</v>
      </c>
      <c r="Q60" s="282">
        <f t="shared" si="0"/>
        <v>3037.1432465271573</v>
      </c>
      <c r="R60" s="283">
        <f t="shared" si="1"/>
        <v>2000</v>
      </c>
      <c r="W60" s="247"/>
      <c r="X60" s="144"/>
    </row>
    <row r="61" spans="1:24" s="108" customFormat="1" ht="15.75" thickBot="1" thickTop="1">
      <c r="A61" s="251">
        <v>57</v>
      </c>
      <c r="B61" s="256" t="s">
        <v>165</v>
      </c>
      <c r="C61" s="497"/>
      <c r="D61" s="46" t="s">
        <v>67</v>
      </c>
      <c r="E61" s="277">
        <v>29385.41919119197</v>
      </c>
      <c r="F61" s="254"/>
      <c r="G61" s="254"/>
      <c r="H61" s="254"/>
      <c r="I61" s="279">
        <v>-8653.13</v>
      </c>
      <c r="J61" s="279"/>
      <c r="K61" s="280"/>
      <c r="L61" s="279"/>
      <c r="M61" s="280">
        <v>-2100</v>
      </c>
      <c r="N61" s="272">
        <v>-2724</v>
      </c>
      <c r="O61" s="273">
        <f t="shared" si="2"/>
        <v>15908.289191191972</v>
      </c>
      <c r="P61" s="281">
        <v>2000</v>
      </c>
      <c r="Q61" s="282">
        <f t="shared" si="0"/>
        <v>13908.289191191972</v>
      </c>
      <c r="R61" s="283">
        <f t="shared" si="1"/>
        <v>2000</v>
      </c>
      <c r="W61" s="247"/>
      <c r="X61" s="144"/>
    </row>
    <row r="62" spans="1:24" s="108" customFormat="1" ht="15.75" customHeight="1" thickBot="1" thickTop="1">
      <c r="A62" s="251">
        <v>58</v>
      </c>
      <c r="B62" s="360" t="s">
        <v>168</v>
      </c>
      <c r="C62" s="498"/>
      <c r="D62" s="64" t="s">
        <v>70</v>
      </c>
      <c r="E62" s="311">
        <v>21318.763311933966</v>
      </c>
      <c r="F62" s="312"/>
      <c r="G62" s="312"/>
      <c r="H62" s="312"/>
      <c r="I62" s="313">
        <v>-36841.73</v>
      </c>
      <c r="J62" s="286"/>
      <c r="K62" s="314"/>
      <c r="L62" s="286">
        <v>-312</v>
      </c>
      <c r="M62" s="314">
        <v>-2700</v>
      </c>
      <c r="N62" s="315">
        <v>-1724</v>
      </c>
      <c r="O62" s="307">
        <f t="shared" si="2"/>
        <v>-20258.966688066037</v>
      </c>
      <c r="P62" s="291">
        <v>0</v>
      </c>
      <c r="Q62" s="292">
        <f t="shared" si="0"/>
        <v>-20258.966688066037</v>
      </c>
      <c r="R62" s="293">
        <f t="shared" si="1"/>
        <v>0</v>
      </c>
      <c r="W62" s="247"/>
      <c r="X62" s="144"/>
    </row>
    <row r="63" spans="1:24" s="108" customFormat="1" ht="15.75" customHeight="1" thickBot="1" thickTop="1">
      <c r="A63" s="251">
        <v>59</v>
      </c>
      <c r="B63" s="363" t="s">
        <v>113</v>
      </c>
      <c r="C63" s="496" t="s">
        <v>297</v>
      </c>
      <c r="D63" s="55" t="s">
        <v>24</v>
      </c>
      <c r="E63" s="316">
        <v>49999.41630388633</v>
      </c>
      <c r="F63" s="317"/>
      <c r="G63" s="317"/>
      <c r="H63" s="317"/>
      <c r="I63" s="318">
        <v>19000</v>
      </c>
      <c r="J63" s="270"/>
      <c r="K63" s="319"/>
      <c r="L63" s="270"/>
      <c r="M63" s="319">
        <v>-1200</v>
      </c>
      <c r="N63" s="320">
        <v>-1724</v>
      </c>
      <c r="O63" s="321">
        <f t="shared" si="2"/>
        <v>66075.41630388633</v>
      </c>
      <c r="P63" s="274">
        <v>5000</v>
      </c>
      <c r="Q63" s="275">
        <f t="shared" si="0"/>
        <v>61075.41630388633</v>
      </c>
      <c r="R63" s="283">
        <f t="shared" si="1"/>
        <v>5000</v>
      </c>
      <c r="W63" s="247"/>
      <c r="X63" s="144"/>
    </row>
    <row r="64" spans="1:24" s="108" customFormat="1" ht="15.75" customHeight="1" thickBot="1" thickTop="1">
      <c r="A64" s="251">
        <v>60</v>
      </c>
      <c r="B64" s="256" t="s">
        <v>164</v>
      </c>
      <c r="C64" s="497"/>
      <c r="D64" s="46" t="s">
        <v>66</v>
      </c>
      <c r="E64" s="310">
        <v>37660.93889559516</v>
      </c>
      <c r="F64" s="254"/>
      <c r="G64" s="254"/>
      <c r="H64" s="254"/>
      <c r="I64" s="278">
        <v>0</v>
      </c>
      <c r="J64" s="278"/>
      <c r="K64" s="280"/>
      <c r="L64" s="278"/>
      <c r="M64" s="280">
        <v>-1200</v>
      </c>
      <c r="N64" s="272">
        <v>-1724</v>
      </c>
      <c r="O64" s="309">
        <f t="shared" si="2"/>
        <v>34736.93889559516</v>
      </c>
      <c r="P64" s="281">
        <v>4000</v>
      </c>
      <c r="Q64" s="282">
        <f t="shared" si="0"/>
        <v>30736.938895595158</v>
      </c>
      <c r="R64" s="283">
        <f t="shared" si="1"/>
        <v>4000</v>
      </c>
      <c r="W64" s="247"/>
      <c r="X64" s="144"/>
    </row>
    <row r="65" spans="1:24" s="108" customFormat="1" ht="15.75" thickBot="1" thickTop="1">
      <c r="A65" s="251">
        <v>61</v>
      </c>
      <c r="B65" s="256" t="s">
        <v>174</v>
      </c>
      <c r="C65" s="497"/>
      <c r="D65" s="46" t="s">
        <v>76</v>
      </c>
      <c r="E65" s="322">
        <v>43435.532680975055</v>
      </c>
      <c r="F65" s="254"/>
      <c r="G65" s="254"/>
      <c r="H65" s="254"/>
      <c r="I65" s="278">
        <v>0</v>
      </c>
      <c r="J65" s="278"/>
      <c r="K65" s="280"/>
      <c r="L65" s="278"/>
      <c r="M65" s="280">
        <v>-2700</v>
      </c>
      <c r="N65" s="272">
        <v>-1724</v>
      </c>
      <c r="O65" s="309">
        <f t="shared" si="2"/>
        <v>39011.532680975055</v>
      </c>
      <c r="P65" s="281">
        <v>4000</v>
      </c>
      <c r="Q65" s="282">
        <f t="shared" si="0"/>
        <v>35011.532680975055</v>
      </c>
      <c r="R65" s="283">
        <f t="shared" si="1"/>
        <v>4000</v>
      </c>
      <c r="W65" s="247"/>
      <c r="X65" s="144"/>
    </row>
    <row r="66" spans="1:24" s="108" customFormat="1" ht="15.75" customHeight="1" thickBot="1" thickTop="1">
      <c r="A66" s="251">
        <v>62</v>
      </c>
      <c r="B66" s="256" t="s">
        <v>156</v>
      </c>
      <c r="C66" s="497"/>
      <c r="D66" s="46" t="s">
        <v>59</v>
      </c>
      <c r="E66" s="277">
        <v>32145.121401759934</v>
      </c>
      <c r="F66" s="254"/>
      <c r="G66" s="254"/>
      <c r="H66" s="254"/>
      <c r="I66" s="279">
        <v>-562.7300000000014</v>
      </c>
      <c r="J66" s="279"/>
      <c r="K66" s="280"/>
      <c r="L66" s="279"/>
      <c r="M66" s="280">
        <v>-2700</v>
      </c>
      <c r="N66" s="272">
        <v>-3724</v>
      </c>
      <c r="O66" s="309">
        <f t="shared" si="2"/>
        <v>25158.39140175993</v>
      </c>
      <c r="P66" s="281">
        <v>0</v>
      </c>
      <c r="Q66" s="282">
        <f t="shared" si="0"/>
        <v>25158.39140175993</v>
      </c>
      <c r="R66" s="283">
        <f t="shared" si="1"/>
        <v>0</v>
      </c>
      <c r="W66" s="247"/>
      <c r="X66" s="144"/>
    </row>
    <row r="67" spans="1:24" s="108" customFormat="1" ht="15.75" thickBot="1" thickTop="1">
      <c r="A67" s="251">
        <v>63</v>
      </c>
      <c r="B67" s="256" t="s">
        <v>85</v>
      </c>
      <c r="C67" s="497"/>
      <c r="D67" s="46" t="s">
        <v>298</v>
      </c>
      <c r="E67" s="310">
        <v>24362.23468960754</v>
      </c>
      <c r="F67" s="254"/>
      <c r="G67" s="254"/>
      <c r="H67" s="254">
        <v>12000</v>
      </c>
      <c r="I67" s="279">
        <v>-3076.59</v>
      </c>
      <c r="J67" s="279"/>
      <c r="K67" s="280">
        <v>-140</v>
      </c>
      <c r="L67" s="279"/>
      <c r="M67" s="280">
        <v>-2100</v>
      </c>
      <c r="N67" s="272">
        <v>-3724</v>
      </c>
      <c r="O67" s="309">
        <f t="shared" si="2"/>
        <v>27321.644689607536</v>
      </c>
      <c r="P67" s="281">
        <v>3000</v>
      </c>
      <c r="Q67" s="282">
        <f t="shared" si="0"/>
        <v>24321.644689607536</v>
      </c>
      <c r="R67" s="283">
        <f t="shared" si="1"/>
        <v>3000</v>
      </c>
      <c r="W67" s="247"/>
      <c r="X67" s="144"/>
    </row>
    <row r="68" spans="1:24" s="108" customFormat="1" ht="15.75" customHeight="1" thickBot="1" thickTop="1">
      <c r="A68" s="251">
        <v>64</v>
      </c>
      <c r="B68" s="256" t="s">
        <v>99</v>
      </c>
      <c r="C68" s="497"/>
      <c r="D68" s="46" t="s">
        <v>10</v>
      </c>
      <c r="E68" s="310">
        <v>24689.164262848863</v>
      </c>
      <c r="F68" s="254"/>
      <c r="G68" s="254"/>
      <c r="H68" s="254"/>
      <c r="I68" s="278">
        <v>0</v>
      </c>
      <c r="J68" s="278"/>
      <c r="K68" s="280"/>
      <c r="L68" s="278"/>
      <c r="M68" s="280">
        <v>-2100</v>
      </c>
      <c r="N68" s="272">
        <v>-1724</v>
      </c>
      <c r="O68" s="309">
        <f t="shared" si="2"/>
        <v>20865.164262848863</v>
      </c>
      <c r="P68" s="281">
        <v>2000</v>
      </c>
      <c r="Q68" s="282">
        <f t="shared" si="0"/>
        <v>18865.164262848863</v>
      </c>
      <c r="R68" s="293">
        <f t="shared" si="1"/>
        <v>2000</v>
      </c>
      <c r="W68" s="247"/>
      <c r="X68" s="144"/>
    </row>
    <row r="69" spans="1:24" s="108" customFormat="1" ht="15.75" thickBot="1" thickTop="1">
      <c r="A69" s="251">
        <v>65</v>
      </c>
      <c r="B69" s="256" t="s">
        <v>111</v>
      </c>
      <c r="C69" s="497"/>
      <c r="D69" s="46" t="s">
        <v>22</v>
      </c>
      <c r="E69" s="310">
        <v>16328.28231870525</v>
      </c>
      <c r="F69" s="254"/>
      <c r="G69" s="254"/>
      <c r="H69" s="254"/>
      <c r="I69" s="278">
        <v>0</v>
      </c>
      <c r="J69" s="278"/>
      <c r="K69" s="280"/>
      <c r="L69" s="278"/>
      <c r="M69" s="280">
        <v>-1200</v>
      </c>
      <c r="N69" s="272">
        <v>-1724</v>
      </c>
      <c r="O69" s="309">
        <f t="shared" si="2"/>
        <v>13404.28231870525</v>
      </c>
      <c r="P69" s="281">
        <v>2000</v>
      </c>
      <c r="Q69" s="282">
        <f aca="true" t="shared" si="3" ref="Q69:Q101">O69-P69</f>
        <v>11404.28231870525</v>
      </c>
      <c r="R69" s="276">
        <f aca="true" t="shared" si="4" ref="R69:R101">P69</f>
        <v>2000</v>
      </c>
      <c r="W69" s="247"/>
      <c r="X69" s="144"/>
    </row>
    <row r="70" spans="1:24" s="108" customFormat="1" ht="15.75" customHeight="1" thickBot="1" thickTop="1">
      <c r="A70" s="251">
        <v>66</v>
      </c>
      <c r="B70" s="256" t="s">
        <v>115</v>
      </c>
      <c r="C70" s="497"/>
      <c r="D70" s="46" t="s">
        <v>26</v>
      </c>
      <c r="E70" s="310">
        <v>24348.257558676283</v>
      </c>
      <c r="F70" s="254"/>
      <c r="G70" s="254"/>
      <c r="H70" s="254"/>
      <c r="I70" s="278">
        <v>0</v>
      </c>
      <c r="J70" s="278"/>
      <c r="K70" s="280"/>
      <c r="L70" s="278"/>
      <c r="M70" s="280">
        <v>-1200</v>
      </c>
      <c r="N70" s="272">
        <v>-1724</v>
      </c>
      <c r="O70" s="309">
        <f aca="true" t="shared" si="5" ref="O70:O100">E70+F70+G70+H70+I70+J70+K70+L70+M70+N70</f>
        <v>21424.257558676283</v>
      </c>
      <c r="P70" s="281">
        <v>2000</v>
      </c>
      <c r="Q70" s="282">
        <f t="shared" si="3"/>
        <v>19424.257558676283</v>
      </c>
      <c r="R70" s="283">
        <f t="shared" si="4"/>
        <v>2000</v>
      </c>
      <c r="W70" s="247"/>
      <c r="X70" s="144"/>
    </row>
    <row r="71" spans="1:24" s="108" customFormat="1" ht="15.75" thickBot="1" thickTop="1">
      <c r="A71" s="251">
        <v>67</v>
      </c>
      <c r="B71" s="256" t="s">
        <v>117</v>
      </c>
      <c r="C71" s="497"/>
      <c r="D71" s="46" t="s">
        <v>28</v>
      </c>
      <c r="E71" s="310">
        <v>29429.59822713572</v>
      </c>
      <c r="F71" s="254"/>
      <c r="G71" s="254"/>
      <c r="H71" s="254"/>
      <c r="I71" s="278">
        <v>0</v>
      </c>
      <c r="J71" s="278"/>
      <c r="K71" s="280"/>
      <c r="L71" s="278"/>
      <c r="M71" s="280">
        <v>-1200</v>
      </c>
      <c r="N71" s="272">
        <v>-1724</v>
      </c>
      <c r="O71" s="309">
        <f t="shared" si="5"/>
        <v>26505.59822713572</v>
      </c>
      <c r="P71" s="281">
        <v>2000</v>
      </c>
      <c r="Q71" s="282">
        <f t="shared" si="3"/>
        <v>24505.59822713572</v>
      </c>
      <c r="R71" s="283">
        <f t="shared" si="4"/>
        <v>2000</v>
      </c>
      <c r="W71" s="247"/>
      <c r="X71" s="144"/>
    </row>
    <row r="72" spans="1:24" s="108" customFormat="1" ht="15.75" customHeight="1" thickBot="1" thickTop="1">
      <c r="A72" s="251">
        <v>68</v>
      </c>
      <c r="B72" s="256" t="s">
        <v>118</v>
      </c>
      <c r="C72" s="497"/>
      <c r="D72" s="46" t="s">
        <v>29</v>
      </c>
      <c r="E72" s="310">
        <v>24179.802720740336</v>
      </c>
      <c r="F72" s="254"/>
      <c r="G72" s="254"/>
      <c r="H72" s="254"/>
      <c r="I72" s="278">
        <v>0</v>
      </c>
      <c r="J72" s="278"/>
      <c r="K72" s="280">
        <v>-640</v>
      </c>
      <c r="L72" s="278"/>
      <c r="M72" s="280">
        <v>-1200</v>
      </c>
      <c r="N72" s="272">
        <v>-1724</v>
      </c>
      <c r="O72" s="309">
        <f t="shared" si="5"/>
        <v>20615.802720740336</v>
      </c>
      <c r="P72" s="281">
        <v>2000</v>
      </c>
      <c r="Q72" s="282">
        <f t="shared" si="3"/>
        <v>18615.802720740336</v>
      </c>
      <c r="R72" s="283">
        <f t="shared" si="4"/>
        <v>2000</v>
      </c>
      <c r="W72" s="247"/>
      <c r="X72" s="144"/>
    </row>
    <row r="73" spans="1:24" s="108" customFormat="1" ht="15.75" thickBot="1" thickTop="1">
      <c r="A73" s="251">
        <v>69</v>
      </c>
      <c r="B73" s="256" t="s">
        <v>120</v>
      </c>
      <c r="C73" s="497"/>
      <c r="D73" s="46" t="s">
        <v>31</v>
      </c>
      <c r="E73" s="310">
        <v>19685.05972404067</v>
      </c>
      <c r="F73" s="254"/>
      <c r="G73" s="254"/>
      <c r="H73" s="254"/>
      <c r="I73" s="297">
        <v>-1.4779288903810084E-12</v>
      </c>
      <c r="J73" s="297"/>
      <c r="K73" s="280"/>
      <c r="L73" s="297"/>
      <c r="M73" s="280">
        <v>-2100</v>
      </c>
      <c r="N73" s="272">
        <v>-3724</v>
      </c>
      <c r="O73" s="309">
        <f t="shared" si="5"/>
        <v>13861.059724040671</v>
      </c>
      <c r="P73" s="281">
        <v>2000</v>
      </c>
      <c r="Q73" s="282">
        <f t="shared" si="3"/>
        <v>11861.059724040671</v>
      </c>
      <c r="R73" s="283">
        <f t="shared" si="4"/>
        <v>2000</v>
      </c>
      <c r="W73" s="247"/>
      <c r="X73" s="144"/>
    </row>
    <row r="74" spans="1:24" s="108" customFormat="1" ht="15.75" customHeight="1" thickBot="1" thickTop="1">
      <c r="A74" s="251">
        <v>70</v>
      </c>
      <c r="B74" s="256" t="s">
        <v>129</v>
      </c>
      <c r="C74" s="497"/>
      <c r="D74" s="46" t="s">
        <v>299</v>
      </c>
      <c r="E74" s="310">
        <v>26551.380896176343</v>
      </c>
      <c r="F74" s="254"/>
      <c r="G74" s="254"/>
      <c r="H74" s="254"/>
      <c r="I74" s="278">
        <v>0</v>
      </c>
      <c r="J74" s="278"/>
      <c r="K74" s="280">
        <v>-500</v>
      </c>
      <c r="L74" s="278"/>
      <c r="M74" s="280">
        <v>-1200</v>
      </c>
      <c r="N74" s="272">
        <v>-1724</v>
      </c>
      <c r="O74" s="309">
        <f t="shared" si="5"/>
        <v>23127.380896176343</v>
      </c>
      <c r="P74" s="281">
        <v>2000</v>
      </c>
      <c r="Q74" s="282">
        <f t="shared" si="3"/>
        <v>21127.380896176343</v>
      </c>
      <c r="R74" s="283">
        <f t="shared" si="4"/>
        <v>2000</v>
      </c>
      <c r="W74" s="247"/>
      <c r="X74" s="144"/>
    </row>
    <row r="75" spans="1:24" s="108" customFormat="1" ht="15.75" thickBot="1" thickTop="1">
      <c r="A75" s="251">
        <v>71</v>
      </c>
      <c r="B75" s="256" t="s">
        <v>134</v>
      </c>
      <c r="C75" s="497"/>
      <c r="D75" s="46" t="s">
        <v>41</v>
      </c>
      <c r="E75" s="310">
        <v>29832.337337455512</v>
      </c>
      <c r="F75" s="254"/>
      <c r="G75" s="254"/>
      <c r="H75" s="254"/>
      <c r="I75" s="278">
        <v>0</v>
      </c>
      <c r="J75" s="278"/>
      <c r="K75" s="278"/>
      <c r="L75" s="278"/>
      <c r="M75" s="280">
        <v>-1200</v>
      </c>
      <c r="N75" s="272">
        <v>-1724</v>
      </c>
      <c r="O75" s="273">
        <f t="shared" si="5"/>
        <v>26908.337337455512</v>
      </c>
      <c r="P75" s="281">
        <v>2000</v>
      </c>
      <c r="Q75" s="282">
        <f t="shared" si="3"/>
        <v>24908.337337455512</v>
      </c>
      <c r="R75" s="283">
        <f t="shared" si="4"/>
        <v>2000</v>
      </c>
      <c r="W75" s="247"/>
      <c r="X75" s="144"/>
    </row>
    <row r="76" spans="1:24" s="108" customFormat="1" ht="15.75" customHeight="1" thickBot="1" thickTop="1">
      <c r="A76" s="251">
        <v>72</v>
      </c>
      <c r="B76" s="256" t="s">
        <v>136</v>
      </c>
      <c r="C76" s="497"/>
      <c r="D76" s="46" t="s">
        <v>43</v>
      </c>
      <c r="E76" s="310">
        <v>29518.46844983346</v>
      </c>
      <c r="F76" s="254">
        <v>11766</v>
      </c>
      <c r="G76" s="254"/>
      <c r="H76" s="254"/>
      <c r="I76" s="278">
        <v>0</v>
      </c>
      <c r="J76" s="278"/>
      <c r="K76" s="278"/>
      <c r="L76" s="278"/>
      <c r="M76" s="280">
        <v>-1200</v>
      </c>
      <c r="N76" s="272">
        <v>-1724</v>
      </c>
      <c r="O76" s="273">
        <f t="shared" si="5"/>
        <v>38360.46844983346</v>
      </c>
      <c r="P76" s="281">
        <v>3000</v>
      </c>
      <c r="Q76" s="282">
        <f t="shared" si="3"/>
        <v>35360.46844983346</v>
      </c>
      <c r="R76" s="283">
        <f t="shared" si="4"/>
        <v>3000</v>
      </c>
      <c r="W76" s="247"/>
      <c r="X76" s="144"/>
    </row>
    <row r="77" spans="1:24" s="108" customFormat="1" ht="15.75" thickBot="1" thickTop="1">
      <c r="A77" s="251">
        <v>73</v>
      </c>
      <c r="B77" s="256" t="s">
        <v>143</v>
      </c>
      <c r="C77" s="497"/>
      <c r="D77" s="46" t="s">
        <v>50</v>
      </c>
      <c r="E77" s="277">
        <v>24097.668837891404</v>
      </c>
      <c r="F77" s="254"/>
      <c r="G77" s="254"/>
      <c r="H77" s="254"/>
      <c r="I77" s="278">
        <v>0</v>
      </c>
      <c r="J77" s="278"/>
      <c r="K77" s="278"/>
      <c r="L77" s="278"/>
      <c r="M77" s="280">
        <v>-1200</v>
      </c>
      <c r="N77" s="272">
        <v>-1724</v>
      </c>
      <c r="O77" s="273">
        <f t="shared" si="5"/>
        <v>21173.668837891404</v>
      </c>
      <c r="P77" s="281">
        <v>2000</v>
      </c>
      <c r="Q77" s="282">
        <f t="shared" si="3"/>
        <v>19173.668837891404</v>
      </c>
      <c r="R77" s="283">
        <f t="shared" si="4"/>
        <v>2000</v>
      </c>
      <c r="W77" s="247"/>
      <c r="X77" s="144"/>
    </row>
    <row r="78" spans="1:24" s="108" customFormat="1" ht="15.75" customHeight="1" thickBot="1" thickTop="1">
      <c r="A78" s="251">
        <v>74</v>
      </c>
      <c r="B78" s="256" t="s">
        <v>146</v>
      </c>
      <c r="C78" s="497"/>
      <c r="D78" s="46" t="s">
        <v>300</v>
      </c>
      <c r="E78" s="277">
        <v>27022.746324664742</v>
      </c>
      <c r="F78" s="254"/>
      <c r="G78" s="254"/>
      <c r="H78" s="254"/>
      <c r="I78" s="278">
        <v>0</v>
      </c>
      <c r="J78" s="278"/>
      <c r="K78" s="278"/>
      <c r="L78" s="278"/>
      <c r="M78" s="280">
        <v>-1200</v>
      </c>
      <c r="N78" s="272">
        <v>-1724</v>
      </c>
      <c r="O78" s="273">
        <f t="shared" si="5"/>
        <v>24098.746324664742</v>
      </c>
      <c r="P78" s="281">
        <v>3000</v>
      </c>
      <c r="Q78" s="282">
        <f t="shared" si="3"/>
        <v>21098.746324664742</v>
      </c>
      <c r="R78" s="283">
        <f t="shared" si="4"/>
        <v>3000</v>
      </c>
      <c r="W78" s="247"/>
      <c r="X78" s="144"/>
    </row>
    <row r="79" spans="1:24" s="108" customFormat="1" ht="15.75" thickBot="1" thickTop="1">
      <c r="A79" s="251">
        <v>75</v>
      </c>
      <c r="B79" s="256" t="s">
        <v>151</v>
      </c>
      <c r="C79" s="497"/>
      <c r="D79" s="46" t="s">
        <v>55</v>
      </c>
      <c r="E79" s="277">
        <v>30380.63582451945</v>
      </c>
      <c r="F79" s="254"/>
      <c r="G79" s="254"/>
      <c r="H79" s="254"/>
      <c r="I79" s="279">
        <v>-5636.65</v>
      </c>
      <c r="J79" s="279"/>
      <c r="K79" s="279"/>
      <c r="L79" s="279">
        <v>-468</v>
      </c>
      <c r="M79" s="280">
        <v>-1200</v>
      </c>
      <c r="N79" s="272">
        <v>-2724</v>
      </c>
      <c r="O79" s="273">
        <f t="shared" si="5"/>
        <v>20351.98582451945</v>
      </c>
      <c r="P79" s="281">
        <v>2000</v>
      </c>
      <c r="Q79" s="282">
        <f t="shared" si="3"/>
        <v>18351.98582451945</v>
      </c>
      <c r="R79" s="283">
        <f t="shared" si="4"/>
        <v>2000</v>
      </c>
      <c r="W79" s="247"/>
      <c r="X79" s="144"/>
    </row>
    <row r="80" spans="1:24" s="108" customFormat="1" ht="15.75" customHeight="1" thickTop="1">
      <c r="A80" s="251">
        <v>76</v>
      </c>
      <c r="B80" s="256" t="s">
        <v>154</v>
      </c>
      <c r="C80" s="497"/>
      <c r="D80" s="46" t="s">
        <v>57</v>
      </c>
      <c r="E80" s="277">
        <v>23958.372001496064</v>
      </c>
      <c r="F80" s="254"/>
      <c r="G80" s="254"/>
      <c r="H80" s="254"/>
      <c r="I80" s="278">
        <v>0</v>
      </c>
      <c r="J80" s="278"/>
      <c r="K80" s="278"/>
      <c r="L80" s="278"/>
      <c r="M80" s="280">
        <v>-1200</v>
      </c>
      <c r="N80" s="272">
        <v>-1724</v>
      </c>
      <c r="O80" s="273">
        <f t="shared" si="5"/>
        <v>21034.372001496064</v>
      </c>
      <c r="P80" s="281">
        <v>2000</v>
      </c>
      <c r="Q80" s="282">
        <f t="shared" si="3"/>
        <v>19034.372001496064</v>
      </c>
      <c r="R80" s="323">
        <f t="shared" si="4"/>
        <v>2000</v>
      </c>
      <c r="W80" s="247"/>
      <c r="X80" s="144"/>
    </row>
    <row r="81" spans="1:24" s="108" customFormat="1" ht="15" thickBot="1">
      <c r="A81" s="251">
        <v>77</v>
      </c>
      <c r="B81" s="360" t="s">
        <v>155</v>
      </c>
      <c r="C81" s="498"/>
      <c r="D81" s="64" t="s">
        <v>58</v>
      </c>
      <c r="E81" s="284">
        <v>46395.34491110507</v>
      </c>
      <c r="F81" s="285"/>
      <c r="G81" s="285"/>
      <c r="H81" s="285"/>
      <c r="I81" s="299">
        <v>4000</v>
      </c>
      <c r="J81" s="299"/>
      <c r="K81" s="299"/>
      <c r="L81" s="299"/>
      <c r="M81" s="287">
        <v>-2100</v>
      </c>
      <c r="N81" s="289">
        <v>-1724</v>
      </c>
      <c r="O81" s="307">
        <f t="shared" si="5"/>
        <v>46571.34491110507</v>
      </c>
      <c r="P81" s="291">
        <v>4000</v>
      </c>
      <c r="Q81" s="292">
        <f t="shared" si="3"/>
        <v>42571.34491110507</v>
      </c>
      <c r="R81" s="324">
        <f t="shared" si="4"/>
        <v>4000</v>
      </c>
      <c r="W81" s="247"/>
      <c r="X81" s="144"/>
    </row>
    <row r="82" spans="1:24" s="108" customFormat="1" ht="15.75" customHeight="1" thickBot="1" thickTop="1">
      <c r="A82" s="251">
        <v>78</v>
      </c>
      <c r="B82" s="363" t="s">
        <v>100</v>
      </c>
      <c r="C82" s="496" t="s">
        <v>301</v>
      </c>
      <c r="D82" s="33" t="s">
        <v>11</v>
      </c>
      <c r="E82" s="268">
        <v>39685.66</v>
      </c>
      <c r="F82" s="269"/>
      <c r="G82" s="269"/>
      <c r="H82" s="269">
        <v>25000</v>
      </c>
      <c r="I82" s="270">
        <v>46000</v>
      </c>
      <c r="J82" s="270"/>
      <c r="K82" s="325">
        <v>-500</v>
      </c>
      <c r="L82" s="270"/>
      <c r="M82" s="326"/>
      <c r="N82" s="295">
        <v>-1724</v>
      </c>
      <c r="O82" s="308">
        <f t="shared" si="5"/>
        <v>108461.66</v>
      </c>
      <c r="P82" s="274">
        <v>6500</v>
      </c>
      <c r="Q82" s="275">
        <f t="shared" si="3"/>
        <v>101961.66</v>
      </c>
      <c r="R82" s="283">
        <f t="shared" si="4"/>
        <v>6500</v>
      </c>
      <c r="W82" s="249"/>
      <c r="X82" s="250"/>
    </row>
    <row r="83" spans="1:24" s="376" customFormat="1" ht="15.75" thickBot="1" thickTop="1">
      <c r="A83" s="251">
        <v>79</v>
      </c>
      <c r="B83" s="367" t="s">
        <v>261</v>
      </c>
      <c r="C83" s="497"/>
      <c r="D83" s="46" t="s">
        <v>262</v>
      </c>
      <c r="E83" s="368">
        <v>0</v>
      </c>
      <c r="F83" s="369"/>
      <c r="G83" s="369"/>
      <c r="H83" s="369"/>
      <c r="I83" s="370">
        <v>0</v>
      </c>
      <c r="J83" s="370"/>
      <c r="K83" s="370"/>
      <c r="L83" s="370"/>
      <c r="M83" s="369"/>
      <c r="N83" s="371">
        <v>0</v>
      </c>
      <c r="O83" s="372">
        <f t="shared" si="5"/>
        <v>0</v>
      </c>
      <c r="P83" s="373">
        <v>0</v>
      </c>
      <c r="Q83" s="374">
        <f t="shared" si="3"/>
        <v>0</v>
      </c>
      <c r="R83" s="375">
        <f t="shared" si="4"/>
        <v>0</v>
      </c>
      <c r="W83" s="377"/>
      <c r="X83" s="378"/>
    </row>
    <row r="84" spans="1:24" s="108" customFormat="1" ht="15.75" customHeight="1" thickBot="1" thickTop="1">
      <c r="A84" s="251">
        <v>80</v>
      </c>
      <c r="B84" s="256" t="s">
        <v>90</v>
      </c>
      <c r="C84" s="497"/>
      <c r="D84" s="46" t="s">
        <v>302</v>
      </c>
      <c r="E84" s="277">
        <v>30391.273441447134</v>
      </c>
      <c r="F84" s="254"/>
      <c r="G84" s="254"/>
      <c r="H84" s="254"/>
      <c r="I84" s="278">
        <v>0</v>
      </c>
      <c r="J84" s="278"/>
      <c r="K84" s="279"/>
      <c r="L84" s="278"/>
      <c r="M84" s="327"/>
      <c r="N84" s="272">
        <v>-1724</v>
      </c>
      <c r="O84" s="273">
        <f t="shared" si="5"/>
        <v>28667.273441447134</v>
      </c>
      <c r="P84" s="281">
        <v>4000</v>
      </c>
      <c r="Q84" s="282">
        <f t="shared" si="3"/>
        <v>24667.273441447134</v>
      </c>
      <c r="R84" s="276">
        <f t="shared" si="4"/>
        <v>4000</v>
      </c>
      <c r="W84" s="247"/>
      <c r="X84" s="144"/>
    </row>
    <row r="85" spans="1:24" s="108" customFormat="1" ht="15.75" customHeight="1" thickBot="1" thickTop="1">
      <c r="A85" s="251">
        <v>81</v>
      </c>
      <c r="B85" s="256" t="s">
        <v>104</v>
      </c>
      <c r="C85" s="497"/>
      <c r="D85" s="46" t="s">
        <v>15</v>
      </c>
      <c r="E85" s="277">
        <v>39836.236117406675</v>
      </c>
      <c r="F85" s="254"/>
      <c r="G85" s="254"/>
      <c r="H85" s="254"/>
      <c r="I85" s="278">
        <v>10000</v>
      </c>
      <c r="J85" s="278"/>
      <c r="K85" s="279"/>
      <c r="L85" s="278"/>
      <c r="M85" s="327"/>
      <c r="N85" s="272">
        <v>-1724</v>
      </c>
      <c r="O85" s="273">
        <f t="shared" si="5"/>
        <v>48112.236117406675</v>
      </c>
      <c r="P85" s="281">
        <v>5000</v>
      </c>
      <c r="Q85" s="282">
        <f t="shared" si="3"/>
        <v>43112.236117406675</v>
      </c>
      <c r="R85" s="283">
        <f t="shared" si="4"/>
        <v>5000</v>
      </c>
      <c r="W85" s="247"/>
      <c r="X85" s="144"/>
    </row>
    <row r="86" spans="1:24" s="108" customFormat="1" ht="15.75" customHeight="1" thickBot="1" thickTop="1">
      <c r="A86" s="251">
        <v>82</v>
      </c>
      <c r="B86" s="256" t="s">
        <v>109</v>
      </c>
      <c r="C86" s="497"/>
      <c r="D86" s="46" t="s">
        <v>20</v>
      </c>
      <c r="E86" s="277">
        <v>43119.8502395578</v>
      </c>
      <c r="F86" s="254"/>
      <c r="G86" s="254"/>
      <c r="H86" s="254"/>
      <c r="I86" s="278">
        <v>5000</v>
      </c>
      <c r="J86" s="278"/>
      <c r="K86" s="279"/>
      <c r="L86" s="278"/>
      <c r="M86" s="327"/>
      <c r="N86" s="272">
        <v>-1724</v>
      </c>
      <c r="O86" s="273">
        <f t="shared" si="5"/>
        <v>46395.8502395578</v>
      </c>
      <c r="P86" s="281">
        <v>5000</v>
      </c>
      <c r="Q86" s="282">
        <f t="shared" si="3"/>
        <v>41395.8502395578</v>
      </c>
      <c r="R86" s="283">
        <f t="shared" si="4"/>
        <v>5000</v>
      </c>
      <c r="W86" s="247"/>
      <c r="X86" s="144"/>
    </row>
    <row r="87" spans="1:24" s="108" customFormat="1" ht="15.75" thickBot="1" thickTop="1">
      <c r="A87" s="251">
        <v>83</v>
      </c>
      <c r="B87" s="256" t="s">
        <v>160</v>
      </c>
      <c r="C87" s="497"/>
      <c r="D87" s="46" t="s">
        <v>63</v>
      </c>
      <c r="E87" s="277">
        <v>40778.20582032924</v>
      </c>
      <c r="F87" s="254"/>
      <c r="G87" s="254"/>
      <c r="H87" s="254"/>
      <c r="I87" s="278">
        <v>8000</v>
      </c>
      <c r="J87" s="278"/>
      <c r="K87" s="279"/>
      <c r="L87" s="278"/>
      <c r="M87" s="327"/>
      <c r="N87" s="272">
        <v>-1724</v>
      </c>
      <c r="O87" s="273">
        <f t="shared" si="5"/>
        <v>47054.20582032924</v>
      </c>
      <c r="P87" s="281">
        <v>5000</v>
      </c>
      <c r="Q87" s="282">
        <f t="shared" si="3"/>
        <v>42054.20582032924</v>
      </c>
      <c r="R87" s="283">
        <f t="shared" si="4"/>
        <v>5000</v>
      </c>
      <c r="W87" s="247"/>
      <c r="X87" s="144"/>
    </row>
    <row r="88" spans="1:24" s="108" customFormat="1" ht="15.75" customHeight="1" thickBot="1" thickTop="1">
      <c r="A88" s="251">
        <v>84</v>
      </c>
      <c r="B88" s="256" t="s">
        <v>110</v>
      </c>
      <c r="C88" s="497"/>
      <c r="D88" s="46" t="s">
        <v>21</v>
      </c>
      <c r="E88" s="277">
        <v>30376.8844110883</v>
      </c>
      <c r="F88" s="254"/>
      <c r="G88" s="254"/>
      <c r="H88" s="254"/>
      <c r="I88" s="278">
        <v>6000</v>
      </c>
      <c r="J88" s="278"/>
      <c r="K88" s="279"/>
      <c r="L88" s="278"/>
      <c r="M88" s="327"/>
      <c r="N88" s="272">
        <v>-1724</v>
      </c>
      <c r="O88" s="273">
        <f t="shared" si="5"/>
        <v>34652.8844110883</v>
      </c>
      <c r="P88" s="281">
        <v>3000</v>
      </c>
      <c r="Q88" s="282">
        <f t="shared" si="3"/>
        <v>31652.8844110883</v>
      </c>
      <c r="R88" s="283">
        <f t="shared" si="4"/>
        <v>3000</v>
      </c>
      <c r="W88" s="247"/>
      <c r="X88" s="144"/>
    </row>
    <row r="89" spans="1:18" s="108" customFormat="1" ht="15.75" thickBot="1" thickTop="1">
      <c r="A89" s="251">
        <v>85</v>
      </c>
      <c r="B89" s="256" t="s">
        <v>91</v>
      </c>
      <c r="C89" s="497"/>
      <c r="D89" s="46" t="s">
        <v>4</v>
      </c>
      <c r="E89" s="277">
        <v>29936.509522942688</v>
      </c>
      <c r="F89" s="254"/>
      <c r="G89" s="254"/>
      <c r="H89" s="254"/>
      <c r="I89" s="278">
        <v>8000</v>
      </c>
      <c r="J89" s="278"/>
      <c r="K89" s="279"/>
      <c r="L89" s="278"/>
      <c r="M89" s="327"/>
      <c r="N89" s="272">
        <v>-1724</v>
      </c>
      <c r="O89" s="273">
        <f t="shared" si="5"/>
        <v>36212.50952294269</v>
      </c>
      <c r="P89" s="281">
        <v>3000</v>
      </c>
      <c r="Q89" s="282">
        <f t="shared" si="3"/>
        <v>33212.50952294269</v>
      </c>
      <c r="R89" s="283">
        <f t="shared" si="4"/>
        <v>3000</v>
      </c>
    </row>
    <row r="90" spans="1:24" s="108" customFormat="1" ht="15.75" customHeight="1" thickBot="1" thickTop="1">
      <c r="A90" s="251">
        <v>86</v>
      </c>
      <c r="B90" s="256" t="s">
        <v>125</v>
      </c>
      <c r="C90" s="497"/>
      <c r="D90" s="46" t="s">
        <v>36</v>
      </c>
      <c r="E90" s="277">
        <v>24802.257895936782</v>
      </c>
      <c r="F90" s="254"/>
      <c r="G90" s="254"/>
      <c r="H90" s="254"/>
      <c r="I90" s="278">
        <v>0</v>
      </c>
      <c r="J90" s="278"/>
      <c r="K90" s="280">
        <v>-140</v>
      </c>
      <c r="L90" s="279">
        <v>-156</v>
      </c>
      <c r="M90" s="327"/>
      <c r="N90" s="272">
        <v>-3724</v>
      </c>
      <c r="O90" s="273">
        <f t="shared" si="5"/>
        <v>20782.257895936782</v>
      </c>
      <c r="P90" s="281">
        <v>3000</v>
      </c>
      <c r="Q90" s="282">
        <f t="shared" si="3"/>
        <v>17782.257895936782</v>
      </c>
      <c r="R90" s="283">
        <f t="shared" si="4"/>
        <v>3000</v>
      </c>
      <c r="W90" s="247"/>
      <c r="X90" s="144"/>
    </row>
    <row r="91" spans="1:24" s="108" customFormat="1" ht="15.75" thickBot="1" thickTop="1">
      <c r="A91" s="251">
        <v>87</v>
      </c>
      <c r="B91" s="256" t="s">
        <v>127</v>
      </c>
      <c r="C91" s="497"/>
      <c r="D91" s="46" t="s">
        <v>303</v>
      </c>
      <c r="E91" s="277">
        <v>23802.257895936782</v>
      </c>
      <c r="F91" s="254"/>
      <c r="G91" s="254"/>
      <c r="H91" s="254"/>
      <c r="I91" s="278">
        <v>0</v>
      </c>
      <c r="J91" s="278"/>
      <c r="K91" s="280">
        <v>-640</v>
      </c>
      <c r="L91" s="279"/>
      <c r="M91" s="327"/>
      <c r="N91" s="272">
        <v>-1724</v>
      </c>
      <c r="O91" s="273">
        <f t="shared" si="5"/>
        <v>21438.257895936782</v>
      </c>
      <c r="P91" s="281">
        <v>3000</v>
      </c>
      <c r="Q91" s="282">
        <f t="shared" si="3"/>
        <v>18438.257895936782</v>
      </c>
      <c r="R91" s="283">
        <f t="shared" si="4"/>
        <v>3000</v>
      </c>
      <c r="W91" s="247"/>
      <c r="X91" s="144"/>
    </row>
    <row r="92" spans="1:24" s="108" customFormat="1" ht="15.75" customHeight="1" thickBot="1" thickTop="1">
      <c r="A92" s="251">
        <v>88</v>
      </c>
      <c r="B92" s="256" t="s">
        <v>135</v>
      </c>
      <c r="C92" s="497"/>
      <c r="D92" s="62" t="s">
        <v>42</v>
      </c>
      <c r="E92" s="277">
        <v>5804.550150779776</v>
      </c>
      <c r="F92" s="254"/>
      <c r="G92" s="254"/>
      <c r="H92" s="254"/>
      <c r="I92" s="278">
        <v>0</v>
      </c>
      <c r="J92" s="278"/>
      <c r="K92" s="280"/>
      <c r="L92" s="279">
        <v>-156</v>
      </c>
      <c r="M92" s="327"/>
      <c r="N92" s="272">
        <v>-3724</v>
      </c>
      <c r="O92" s="273">
        <f t="shared" si="5"/>
        <v>1924.5501507797762</v>
      </c>
      <c r="P92" s="281">
        <v>0</v>
      </c>
      <c r="Q92" s="282">
        <f t="shared" si="3"/>
        <v>1924.5501507797762</v>
      </c>
      <c r="R92" s="293">
        <f t="shared" si="4"/>
        <v>0</v>
      </c>
      <c r="W92" s="247"/>
      <c r="X92" s="144"/>
    </row>
    <row r="93" spans="1:24" s="108" customFormat="1" ht="15.75" thickBot="1" thickTop="1">
      <c r="A93" s="251">
        <v>89</v>
      </c>
      <c r="B93" s="256" t="s">
        <v>148</v>
      </c>
      <c r="C93" s="497"/>
      <c r="D93" s="46" t="s">
        <v>53</v>
      </c>
      <c r="E93" s="277">
        <v>27951.73446590777</v>
      </c>
      <c r="F93" s="254"/>
      <c r="G93" s="254"/>
      <c r="H93" s="254"/>
      <c r="I93" s="278">
        <v>6915.77</v>
      </c>
      <c r="J93" s="278"/>
      <c r="K93" s="280"/>
      <c r="L93" s="279"/>
      <c r="M93" s="327"/>
      <c r="N93" s="272">
        <v>-1724</v>
      </c>
      <c r="O93" s="273">
        <f t="shared" si="5"/>
        <v>33143.50446590777</v>
      </c>
      <c r="P93" s="281">
        <v>3000</v>
      </c>
      <c r="Q93" s="282">
        <f t="shared" si="3"/>
        <v>30143.50446590777</v>
      </c>
      <c r="R93" s="276">
        <f t="shared" si="4"/>
        <v>3000</v>
      </c>
      <c r="W93" s="247"/>
      <c r="X93" s="144"/>
    </row>
    <row r="94" spans="1:24" s="108" customFormat="1" ht="15.75" customHeight="1" thickBot="1" thickTop="1">
      <c r="A94" s="251">
        <v>90</v>
      </c>
      <c r="B94" s="256" t="s">
        <v>149</v>
      </c>
      <c r="C94" s="497"/>
      <c r="D94" s="46" t="s">
        <v>304</v>
      </c>
      <c r="E94" s="277">
        <v>27577.617547085094</v>
      </c>
      <c r="F94" s="254"/>
      <c r="G94" s="254"/>
      <c r="H94" s="254"/>
      <c r="I94" s="278">
        <v>0</v>
      </c>
      <c r="J94" s="278"/>
      <c r="K94" s="280"/>
      <c r="L94" s="279"/>
      <c r="M94" s="327"/>
      <c r="N94" s="272">
        <v>-1724</v>
      </c>
      <c r="O94" s="273">
        <f t="shared" si="5"/>
        <v>25853.617547085094</v>
      </c>
      <c r="P94" s="281">
        <v>3000</v>
      </c>
      <c r="Q94" s="282">
        <f t="shared" si="3"/>
        <v>22853.617547085094</v>
      </c>
      <c r="R94" s="283">
        <f t="shared" si="4"/>
        <v>3000</v>
      </c>
      <c r="W94" s="247"/>
      <c r="X94" s="144"/>
    </row>
    <row r="95" spans="1:24" s="108" customFormat="1" ht="15.75" thickBot="1" thickTop="1">
      <c r="A95" s="251">
        <v>91</v>
      </c>
      <c r="B95" s="256" t="s">
        <v>162</v>
      </c>
      <c r="C95" s="497"/>
      <c r="D95" s="46" t="s">
        <v>64</v>
      </c>
      <c r="E95" s="277">
        <v>24242.257895936782</v>
      </c>
      <c r="F95" s="254"/>
      <c r="G95" s="254"/>
      <c r="H95" s="254"/>
      <c r="I95" s="278">
        <v>0</v>
      </c>
      <c r="J95" s="278"/>
      <c r="K95" s="280"/>
      <c r="L95" s="279"/>
      <c r="M95" s="280"/>
      <c r="N95" s="272">
        <v>-1724</v>
      </c>
      <c r="O95" s="273">
        <f t="shared" si="5"/>
        <v>22518.257895936782</v>
      </c>
      <c r="P95" s="281">
        <v>2000</v>
      </c>
      <c r="Q95" s="282">
        <f t="shared" si="3"/>
        <v>20518.257895936782</v>
      </c>
      <c r="R95" s="283">
        <f t="shared" si="4"/>
        <v>2000</v>
      </c>
      <c r="W95" s="247"/>
      <c r="X95" s="144"/>
    </row>
    <row r="96" spans="1:24" s="108" customFormat="1" ht="16.5" customHeight="1" thickBot="1" thickTop="1">
      <c r="A96" s="251">
        <v>92</v>
      </c>
      <c r="B96" s="256" t="s">
        <v>170</v>
      </c>
      <c r="C96" s="497"/>
      <c r="D96" s="46" t="s">
        <v>72</v>
      </c>
      <c r="E96" s="277">
        <v>25702.257895936782</v>
      </c>
      <c r="F96" s="254"/>
      <c r="G96" s="254"/>
      <c r="H96" s="254"/>
      <c r="I96" s="279">
        <v>-2469.49</v>
      </c>
      <c r="J96" s="279"/>
      <c r="K96" s="280">
        <v>-500</v>
      </c>
      <c r="L96" s="279"/>
      <c r="M96" s="280">
        <v>-1200</v>
      </c>
      <c r="N96" s="272">
        <v>-1724</v>
      </c>
      <c r="O96" s="273">
        <f t="shared" si="5"/>
        <v>19808.767895936784</v>
      </c>
      <c r="P96" s="281">
        <v>1250</v>
      </c>
      <c r="Q96" s="282">
        <f t="shared" si="3"/>
        <v>18558.767895936784</v>
      </c>
      <c r="R96" s="283">
        <f t="shared" si="4"/>
        <v>1250</v>
      </c>
      <c r="W96" s="247"/>
      <c r="X96" s="144"/>
    </row>
    <row r="97" spans="1:24" s="108" customFormat="1" ht="15.75" thickBot="1" thickTop="1">
      <c r="A97" s="251">
        <v>93</v>
      </c>
      <c r="B97" s="256" t="s">
        <v>171</v>
      </c>
      <c r="C97" s="497"/>
      <c r="D97" s="46" t="s">
        <v>73</v>
      </c>
      <c r="E97" s="277">
        <v>22893.61032687601</v>
      </c>
      <c r="F97" s="254"/>
      <c r="G97" s="254"/>
      <c r="H97" s="254"/>
      <c r="I97" s="278">
        <v>0</v>
      </c>
      <c r="J97" s="278"/>
      <c r="K97" s="280"/>
      <c r="L97" s="279">
        <v>-156</v>
      </c>
      <c r="M97" s="327"/>
      <c r="N97" s="272">
        <v>-1724</v>
      </c>
      <c r="O97" s="273">
        <f t="shared" si="5"/>
        <v>21013.61032687601</v>
      </c>
      <c r="P97" s="281">
        <v>2000</v>
      </c>
      <c r="Q97" s="282">
        <f t="shared" si="3"/>
        <v>19013.61032687601</v>
      </c>
      <c r="R97" s="283">
        <f t="shared" si="4"/>
        <v>2000</v>
      </c>
      <c r="W97" s="247"/>
      <c r="X97" s="144"/>
    </row>
    <row r="98" spans="1:24" s="108" customFormat="1" ht="15.75" customHeight="1" thickBot="1" thickTop="1">
      <c r="A98" s="251">
        <v>94</v>
      </c>
      <c r="B98" s="256" t="s">
        <v>176</v>
      </c>
      <c r="C98" s="497"/>
      <c r="D98" s="46" t="s">
        <v>78</v>
      </c>
      <c r="E98" s="277">
        <v>23992.257895936782</v>
      </c>
      <c r="F98" s="254"/>
      <c r="G98" s="254"/>
      <c r="H98" s="254"/>
      <c r="I98" s="279">
        <v>-21869.94</v>
      </c>
      <c r="J98" s="279"/>
      <c r="K98" s="280"/>
      <c r="L98" s="279"/>
      <c r="M98" s="327"/>
      <c r="N98" s="272">
        <v>-1724</v>
      </c>
      <c r="O98" s="273">
        <f t="shared" si="5"/>
        <v>398.3178959367833</v>
      </c>
      <c r="P98" s="281">
        <v>2000</v>
      </c>
      <c r="Q98" s="282">
        <f t="shared" si="3"/>
        <v>-1601.6821040632167</v>
      </c>
      <c r="R98" s="283">
        <f t="shared" si="4"/>
        <v>2000</v>
      </c>
      <c r="W98" s="247"/>
      <c r="X98" s="144"/>
    </row>
    <row r="99" spans="1:24" s="108" customFormat="1" ht="15.75" thickBot="1" thickTop="1">
      <c r="A99" s="251">
        <v>95</v>
      </c>
      <c r="B99" s="256" t="s">
        <v>178</v>
      </c>
      <c r="C99" s="497"/>
      <c r="D99" s="46" t="s">
        <v>80</v>
      </c>
      <c r="E99" s="277">
        <v>22123.61032687601</v>
      </c>
      <c r="F99" s="254"/>
      <c r="G99" s="254"/>
      <c r="H99" s="254"/>
      <c r="I99" s="279">
        <v>-7695.94</v>
      </c>
      <c r="J99" s="279"/>
      <c r="K99" s="280"/>
      <c r="L99" s="279"/>
      <c r="M99" s="327"/>
      <c r="N99" s="272">
        <v>-2724</v>
      </c>
      <c r="O99" s="273">
        <f t="shared" si="5"/>
        <v>11703.67032687601</v>
      </c>
      <c r="P99" s="281">
        <v>2000</v>
      </c>
      <c r="Q99" s="282">
        <f t="shared" si="3"/>
        <v>9703.67032687601</v>
      </c>
      <c r="R99" s="293">
        <f t="shared" si="4"/>
        <v>2000</v>
      </c>
      <c r="W99" s="247"/>
      <c r="X99" s="144"/>
    </row>
    <row r="100" spans="1:24" s="108" customFormat="1" ht="15.75" customHeight="1" thickBot="1" thickTop="1">
      <c r="A100" s="251">
        <v>96</v>
      </c>
      <c r="B100" s="360" t="s">
        <v>179</v>
      </c>
      <c r="C100" s="498"/>
      <c r="D100" s="64" t="s">
        <v>81</v>
      </c>
      <c r="E100" s="284">
        <v>27882.675353537663</v>
      </c>
      <c r="F100" s="285"/>
      <c r="G100" s="285">
        <v>200</v>
      </c>
      <c r="H100" s="285"/>
      <c r="I100" s="299">
        <v>1.0231815394945443E-12</v>
      </c>
      <c r="J100" s="299"/>
      <c r="K100" s="287"/>
      <c r="L100" s="299"/>
      <c r="M100" s="287">
        <v>-600</v>
      </c>
      <c r="N100" s="328">
        <v>-3724</v>
      </c>
      <c r="O100" s="273">
        <f t="shared" si="5"/>
        <v>23758.675353537663</v>
      </c>
      <c r="P100" s="291">
        <v>2000</v>
      </c>
      <c r="Q100" s="292">
        <f t="shared" si="3"/>
        <v>21758.675353537663</v>
      </c>
      <c r="R100" s="329">
        <f t="shared" si="4"/>
        <v>2000</v>
      </c>
      <c r="W100" s="247"/>
      <c r="X100" s="144"/>
    </row>
    <row r="101" spans="1:18" s="108" customFormat="1" ht="15.75" customHeight="1" thickTop="1">
      <c r="A101" s="5"/>
      <c r="B101" s="359"/>
      <c r="C101" s="166"/>
      <c r="D101" s="258" t="s">
        <v>82</v>
      </c>
      <c r="E101" s="330">
        <v>0</v>
      </c>
      <c r="F101" s="269"/>
      <c r="G101" s="269"/>
      <c r="H101" s="269"/>
      <c r="I101" s="270">
        <f>'[2]05月'!H102</f>
        <v>7517.4400000000005</v>
      </c>
      <c r="J101" s="325"/>
      <c r="K101" s="331"/>
      <c r="L101" s="325"/>
      <c r="M101" s="269"/>
      <c r="N101" s="332"/>
      <c r="O101" s="333">
        <f>E101+F101+G101+H101+I101+J101+K101+L101+M101+'[2]Sheet1'!K110</f>
        <v>7517.4400000000005</v>
      </c>
      <c r="P101" s="334">
        <v>3000</v>
      </c>
      <c r="Q101" s="381">
        <f t="shared" si="3"/>
        <v>4517.4400000000005</v>
      </c>
      <c r="R101" s="335">
        <f t="shared" si="4"/>
        <v>3000</v>
      </c>
    </row>
    <row r="102" spans="1:28" s="108" customFormat="1" ht="15" customHeight="1">
      <c r="A102" s="5"/>
      <c r="B102" s="257"/>
      <c r="C102" s="5"/>
      <c r="D102" s="259"/>
      <c r="E102" s="306"/>
      <c r="F102" s="254"/>
      <c r="G102" s="254"/>
      <c r="H102" s="254"/>
      <c r="I102" s="278"/>
      <c r="J102" s="278"/>
      <c r="K102" s="278"/>
      <c r="L102" s="278"/>
      <c r="M102" s="254"/>
      <c r="N102" s="272"/>
      <c r="O102" s="336"/>
      <c r="P102" s="336"/>
      <c r="Q102" s="337"/>
      <c r="R102" s="338"/>
      <c r="V102" s="128"/>
      <c r="W102" s="247"/>
      <c r="X102" s="144"/>
      <c r="Y102" s="144"/>
      <c r="AA102" s="252"/>
      <c r="AB102" s="173"/>
    </row>
    <row r="103" spans="1:28" s="108" customFormat="1" ht="15" thickBot="1">
      <c r="A103" s="5"/>
      <c r="B103" s="257"/>
      <c r="C103" s="5"/>
      <c r="D103" s="110"/>
      <c r="E103" s="339"/>
      <c r="F103" s="312"/>
      <c r="G103" s="312"/>
      <c r="H103" s="312"/>
      <c r="I103" s="340"/>
      <c r="J103" s="340"/>
      <c r="K103" s="340"/>
      <c r="L103" s="340"/>
      <c r="M103" s="312"/>
      <c r="N103" s="341"/>
      <c r="O103" s="342"/>
      <c r="P103" s="342"/>
      <c r="Q103" s="343"/>
      <c r="R103" s="344"/>
      <c r="W103" s="247"/>
      <c r="X103" s="144"/>
      <c r="Y103" s="144"/>
      <c r="AA103" s="252"/>
      <c r="AB103" s="173"/>
    </row>
    <row r="104" spans="1:24" s="108" customFormat="1" ht="15.75" thickBot="1" thickTop="1">
      <c r="A104" s="179"/>
      <c r="B104" s="366"/>
      <c r="C104" s="260"/>
      <c r="D104" s="261" t="s">
        <v>305</v>
      </c>
      <c r="E104" s="345">
        <f aca="true" t="shared" si="6" ref="E104:M104">SUM(E5:E101)</f>
        <v>2584768.431518444</v>
      </c>
      <c r="F104" s="346">
        <f t="shared" si="6"/>
        <v>41617</v>
      </c>
      <c r="G104" s="347">
        <f t="shared" si="6"/>
        <v>800</v>
      </c>
      <c r="H104" s="347">
        <f t="shared" si="6"/>
        <v>62000</v>
      </c>
      <c r="I104" s="347">
        <f t="shared" si="6"/>
        <v>-86750.84999999999</v>
      </c>
      <c r="J104" s="347">
        <f t="shared" si="6"/>
        <v>-86000</v>
      </c>
      <c r="K104" s="347">
        <f t="shared" si="6"/>
        <v>-12800</v>
      </c>
      <c r="L104" s="347">
        <f t="shared" si="6"/>
        <v>-1716</v>
      </c>
      <c r="M104" s="347">
        <f t="shared" si="6"/>
        <v>-125400</v>
      </c>
      <c r="N104" s="348">
        <f>SUM(N5:N100)</f>
        <v>-197056</v>
      </c>
      <c r="O104" s="347">
        <f>SUM(O5:O101)</f>
        <v>2179462.5815184438</v>
      </c>
      <c r="P104" s="347">
        <f>SUM(P5:P101)</f>
        <v>235250</v>
      </c>
      <c r="Q104" s="347">
        <f>SUM(Q5:Q101)</f>
        <v>1944212.5815184433</v>
      </c>
      <c r="R104" s="349">
        <f>SUM(R5:R101)</f>
        <v>235250</v>
      </c>
      <c r="S104" s="262"/>
      <c r="T104" s="263"/>
      <c r="U104" s="177"/>
      <c r="V104" s="177"/>
      <c r="W104" s="177"/>
      <c r="X104" s="177"/>
    </row>
    <row r="105" spans="1:20" s="108" customFormat="1" ht="14.25" customHeight="1" thickTop="1">
      <c r="A105" s="5"/>
      <c r="B105" s="179"/>
      <c r="C105" s="5"/>
      <c r="D105" s="264"/>
      <c r="E105" s="350"/>
      <c r="F105" s="351"/>
      <c r="G105" s="351"/>
      <c r="H105" s="351"/>
      <c r="I105" s="331"/>
      <c r="J105" s="331"/>
      <c r="K105" s="331"/>
      <c r="L105" s="331"/>
      <c r="M105" s="351"/>
      <c r="N105" s="352"/>
      <c r="O105" s="351"/>
      <c r="P105" s="351"/>
      <c r="Q105" s="351"/>
      <c r="R105" s="353"/>
      <c r="S105" s="265"/>
      <c r="T105" s="265"/>
    </row>
    <row r="106" spans="1:20" s="108" customFormat="1" ht="14.25">
      <c r="A106" s="5"/>
      <c r="B106" s="5"/>
      <c r="C106" s="5"/>
      <c r="D106" s="173"/>
      <c r="E106" s="354"/>
      <c r="F106" s="337"/>
      <c r="G106" s="337"/>
      <c r="H106" s="337"/>
      <c r="I106" s="355"/>
      <c r="J106" s="355"/>
      <c r="K106" s="355"/>
      <c r="L106" s="355"/>
      <c r="M106" s="337"/>
      <c r="N106" s="356"/>
      <c r="O106" s="337"/>
      <c r="P106" s="337"/>
      <c r="Q106" s="337"/>
      <c r="R106" s="338"/>
      <c r="S106" s="265"/>
      <c r="T106" s="265"/>
    </row>
    <row r="107" spans="1:20" s="108" customFormat="1" ht="15" customHeight="1">
      <c r="A107" s="5"/>
      <c r="B107" s="5"/>
      <c r="C107" s="5"/>
      <c r="D107" s="253"/>
      <c r="E107" s="357"/>
      <c r="F107" s="337"/>
      <c r="G107" s="337"/>
      <c r="H107" s="337"/>
      <c r="I107" s="355"/>
      <c r="J107" s="355"/>
      <c r="K107" s="355"/>
      <c r="L107" s="355"/>
      <c r="M107" s="337"/>
      <c r="N107" s="356"/>
      <c r="O107" s="337"/>
      <c r="P107" s="337"/>
      <c r="Q107" s="337"/>
      <c r="R107" s="338"/>
      <c r="S107" s="265"/>
      <c r="T107" s="265"/>
    </row>
    <row r="108" spans="4:5" ht="14.25">
      <c r="D108" s="266"/>
      <c r="E108" s="358"/>
    </row>
  </sheetData>
  <mergeCells count="29">
    <mergeCell ref="A1:R1"/>
    <mergeCell ref="A2:T2"/>
    <mergeCell ref="A3:A4"/>
    <mergeCell ref="B3:B4"/>
    <mergeCell ref="C3:C4"/>
    <mergeCell ref="D3:D4"/>
    <mergeCell ref="E3:E4"/>
    <mergeCell ref="F3:F4"/>
    <mergeCell ref="G3:G4"/>
    <mergeCell ref="H3:H4"/>
    <mergeCell ref="R3:R4"/>
    <mergeCell ref="S3:S4"/>
    <mergeCell ref="T3:T4"/>
    <mergeCell ref="M3:M4"/>
    <mergeCell ref="N3:N4"/>
    <mergeCell ref="O3:O4"/>
    <mergeCell ref="P3:P4"/>
    <mergeCell ref="C5:C17"/>
    <mergeCell ref="C18:C25"/>
    <mergeCell ref="C26:C36"/>
    <mergeCell ref="Q3:Q4"/>
    <mergeCell ref="I3:I4"/>
    <mergeCell ref="J3:J4"/>
    <mergeCell ref="K3:K4"/>
    <mergeCell ref="L3:L4"/>
    <mergeCell ref="C37:C47"/>
    <mergeCell ref="C48:C62"/>
    <mergeCell ref="C63:C81"/>
    <mergeCell ref="C82:C10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M105"/>
  <sheetViews>
    <sheetView tabSelected="1" workbookViewId="0" topLeftCell="A82">
      <selection activeCell="I108" sqref="I108"/>
    </sheetView>
  </sheetViews>
  <sheetFormatPr defaultColWidth="9.00390625" defaultRowHeight="14.25"/>
  <cols>
    <col min="1" max="1" width="2.875" style="0" customWidth="1"/>
    <col min="2" max="2" width="0" style="0" hidden="1" customWidth="1"/>
    <col min="3" max="3" width="4.75390625" style="0" customWidth="1"/>
    <col min="5" max="5" width="13.875" style="0" customWidth="1"/>
    <col min="6" max="6" width="10.75390625" style="0" customWidth="1"/>
    <col min="7" max="7" width="13.00390625" style="0" customWidth="1"/>
    <col min="8" max="8" width="12.625" style="0" customWidth="1"/>
    <col min="9" max="9" width="12.125" style="0" customWidth="1"/>
    <col min="10" max="10" width="11.125" style="0" customWidth="1"/>
    <col min="12" max="12" width="14.00390625" style="0" customWidth="1"/>
  </cols>
  <sheetData>
    <row r="1" spans="1:12" ht="29.25" customHeight="1" thickBot="1">
      <c r="A1" s="545" t="s">
        <v>183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</row>
    <row r="2" spans="1:12" ht="26.25" customHeight="1" thickBot="1" thickTop="1">
      <c r="A2" s="546" t="s">
        <v>306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8"/>
    </row>
    <row r="3" spans="1:12" ht="15.75" thickBot="1" thickTop="1">
      <c r="A3" s="531" t="s">
        <v>184</v>
      </c>
      <c r="B3" s="529" t="s">
        <v>180</v>
      </c>
      <c r="C3" s="527" t="s">
        <v>185</v>
      </c>
      <c r="D3" s="531" t="s">
        <v>186</v>
      </c>
      <c r="E3" s="502" t="s">
        <v>307</v>
      </c>
      <c r="F3" s="502" t="s">
        <v>308</v>
      </c>
      <c r="G3" s="502" t="s">
        <v>309</v>
      </c>
      <c r="H3" s="549" t="s">
        <v>84</v>
      </c>
      <c r="I3" s="541" t="s">
        <v>310</v>
      </c>
      <c r="J3" s="542"/>
      <c r="K3" s="543" t="s">
        <v>311</v>
      </c>
      <c r="L3" s="510" t="s">
        <v>312</v>
      </c>
    </row>
    <row r="4" spans="1:12" ht="33.75" customHeight="1" thickBot="1" thickTop="1">
      <c r="A4" s="532"/>
      <c r="B4" s="530"/>
      <c r="C4" s="528"/>
      <c r="D4" s="532"/>
      <c r="E4" s="503"/>
      <c r="F4" s="503"/>
      <c r="G4" s="503"/>
      <c r="H4" s="550"/>
      <c r="I4" s="384" t="s">
        <v>313</v>
      </c>
      <c r="J4" s="383" t="s">
        <v>314</v>
      </c>
      <c r="K4" s="544"/>
      <c r="L4" s="511"/>
    </row>
    <row r="5" spans="1:12" ht="15.75" thickBot="1" thickTop="1">
      <c r="A5" s="385">
        <v>1</v>
      </c>
      <c r="B5" s="79" t="s">
        <v>101</v>
      </c>
      <c r="C5" s="537" t="s">
        <v>315</v>
      </c>
      <c r="D5" s="55" t="s">
        <v>12</v>
      </c>
      <c r="E5" s="386">
        <f>'[2]06月'!Q5</f>
        <v>26629.65</v>
      </c>
      <c r="F5" s="387">
        <v>5000</v>
      </c>
      <c r="G5" s="275">
        <f>E5-F5</f>
        <v>21629.65</v>
      </c>
      <c r="H5" s="388"/>
      <c r="I5" s="389"/>
      <c r="J5" s="390"/>
      <c r="K5" s="391"/>
      <c r="L5" s="392">
        <f>F5+H5+K5+J5</f>
        <v>5000</v>
      </c>
    </row>
    <row r="6" spans="1:12" ht="15.75" thickBot="1" thickTop="1">
      <c r="A6" s="78">
        <v>2</v>
      </c>
      <c r="B6" s="79" t="s">
        <v>119</v>
      </c>
      <c r="C6" s="538"/>
      <c r="D6" s="46" t="s">
        <v>30</v>
      </c>
      <c r="E6" s="393">
        <f>'[2]06月'!Q6</f>
        <v>10607.693802813432</v>
      </c>
      <c r="F6" s="395">
        <v>2000</v>
      </c>
      <c r="G6" s="275">
        <f aca="true" t="shared" si="0" ref="G6:G69">E6-F6</f>
        <v>8607.693802813432</v>
      </c>
      <c r="H6" s="396"/>
      <c r="I6" s="397"/>
      <c r="J6" s="398"/>
      <c r="K6" s="399"/>
      <c r="L6" s="392">
        <f aca="true" t="shared" si="1" ref="L6:L69">F6+H6+K6+J6</f>
        <v>2000</v>
      </c>
    </row>
    <row r="7" spans="1:12" ht="15.75" thickBot="1" thickTop="1">
      <c r="A7" s="78">
        <v>3</v>
      </c>
      <c r="B7" s="400" t="s">
        <v>316</v>
      </c>
      <c r="C7" s="538"/>
      <c r="D7" s="46" t="s">
        <v>5</v>
      </c>
      <c r="E7" s="393">
        <f>'[2]06月'!Q7</f>
        <v>44034.39602553699</v>
      </c>
      <c r="F7" s="281">
        <v>4000</v>
      </c>
      <c r="G7" s="275">
        <f t="shared" si="0"/>
        <v>40034.39602553699</v>
      </c>
      <c r="H7" s="396"/>
      <c r="I7" s="397"/>
      <c r="J7" s="398"/>
      <c r="K7" s="399"/>
      <c r="L7" s="392">
        <f t="shared" si="1"/>
        <v>4000</v>
      </c>
    </row>
    <row r="8" spans="1:12" ht="15.75" thickBot="1" thickTop="1">
      <c r="A8" s="78">
        <v>4</v>
      </c>
      <c r="B8" s="79" t="s">
        <v>103</v>
      </c>
      <c r="C8" s="538"/>
      <c r="D8" s="46" t="s">
        <v>14</v>
      </c>
      <c r="E8" s="393">
        <f>'[2]06月'!Q8</f>
        <v>39733.16023466882</v>
      </c>
      <c r="F8" s="281">
        <v>3000</v>
      </c>
      <c r="G8" s="275">
        <f t="shared" si="0"/>
        <v>36733.16023466882</v>
      </c>
      <c r="H8" s="396"/>
      <c r="I8" s="397"/>
      <c r="J8" s="398"/>
      <c r="K8" s="399"/>
      <c r="L8" s="392">
        <f t="shared" si="1"/>
        <v>3000</v>
      </c>
    </row>
    <row r="9" spans="1:12" ht="15.75" thickBot="1" thickTop="1">
      <c r="A9" s="78">
        <v>5</v>
      </c>
      <c r="B9" s="79" t="s">
        <v>107</v>
      </c>
      <c r="C9" s="538"/>
      <c r="D9" s="46" t="s">
        <v>18</v>
      </c>
      <c r="E9" s="393">
        <f>'[2]06月'!Q9</f>
        <v>25617.75687001362</v>
      </c>
      <c r="F9" s="281">
        <v>3000</v>
      </c>
      <c r="G9" s="275">
        <f t="shared" si="0"/>
        <v>22617.75687001362</v>
      </c>
      <c r="H9" s="396"/>
      <c r="I9" s="397"/>
      <c r="J9" s="398"/>
      <c r="K9" s="399"/>
      <c r="L9" s="392">
        <f t="shared" si="1"/>
        <v>3000</v>
      </c>
    </row>
    <row r="10" spans="1:12" ht="15.75" thickBot="1" thickTop="1">
      <c r="A10" s="78">
        <v>6</v>
      </c>
      <c r="B10" s="79" t="s">
        <v>108</v>
      </c>
      <c r="C10" s="538"/>
      <c r="D10" s="46" t="s">
        <v>19</v>
      </c>
      <c r="E10" s="393">
        <f>'[2]06月'!Q10</f>
        <v>57681.23460794268</v>
      </c>
      <c r="F10" s="281">
        <v>5000</v>
      </c>
      <c r="G10" s="275">
        <f t="shared" si="0"/>
        <v>52681.23460794268</v>
      </c>
      <c r="H10" s="396"/>
      <c r="I10" s="397"/>
      <c r="J10" s="398"/>
      <c r="K10" s="399"/>
      <c r="L10" s="392">
        <f t="shared" si="1"/>
        <v>5000</v>
      </c>
    </row>
    <row r="11" spans="1:12" ht="15.75" thickBot="1" thickTop="1">
      <c r="A11" s="78">
        <v>7</v>
      </c>
      <c r="B11" s="79" t="s">
        <v>121</v>
      </c>
      <c r="C11" s="538"/>
      <c r="D11" s="46" t="s">
        <v>32</v>
      </c>
      <c r="E11" s="393">
        <f>'[2]06月'!Q11</f>
        <v>12846.267390290664</v>
      </c>
      <c r="F11" s="281">
        <v>2000</v>
      </c>
      <c r="G11" s="275">
        <f t="shared" si="0"/>
        <v>10846.267390290664</v>
      </c>
      <c r="H11" s="396"/>
      <c r="I11" s="397"/>
      <c r="J11" s="398"/>
      <c r="K11" s="399"/>
      <c r="L11" s="392">
        <f t="shared" si="1"/>
        <v>2000</v>
      </c>
    </row>
    <row r="12" spans="1:12" ht="15.75" thickBot="1" thickTop="1">
      <c r="A12" s="78">
        <v>8</v>
      </c>
      <c r="B12" s="79" t="s">
        <v>126</v>
      </c>
      <c r="C12" s="538"/>
      <c r="D12" s="46" t="s">
        <v>37</v>
      </c>
      <c r="E12" s="393">
        <f>'[2]06月'!Q12</f>
        <v>23095.990707658973</v>
      </c>
      <c r="F12" s="281">
        <v>1500</v>
      </c>
      <c r="G12" s="275">
        <f t="shared" si="0"/>
        <v>21595.990707658973</v>
      </c>
      <c r="H12" s="396"/>
      <c r="I12" s="397"/>
      <c r="J12" s="398"/>
      <c r="K12" s="399"/>
      <c r="L12" s="392">
        <f t="shared" si="1"/>
        <v>1500</v>
      </c>
    </row>
    <row r="13" spans="1:12" ht="15.75" thickBot="1" thickTop="1">
      <c r="A13" s="78">
        <v>9</v>
      </c>
      <c r="B13" s="79" t="s">
        <v>133</v>
      </c>
      <c r="C13" s="538"/>
      <c r="D13" s="46" t="s">
        <v>197</v>
      </c>
      <c r="E13" s="393">
        <f>'[2]06月'!Q13</f>
        <v>7809.727536074499</v>
      </c>
      <c r="F13" s="281">
        <v>1000</v>
      </c>
      <c r="G13" s="275">
        <f t="shared" si="0"/>
        <v>6809.727536074499</v>
      </c>
      <c r="H13" s="396"/>
      <c r="I13" s="397"/>
      <c r="J13" s="398"/>
      <c r="K13" s="399"/>
      <c r="L13" s="392">
        <f t="shared" si="1"/>
        <v>1000</v>
      </c>
    </row>
    <row r="14" spans="1:12" ht="15.75" thickBot="1" thickTop="1">
      <c r="A14" s="78">
        <v>10</v>
      </c>
      <c r="B14" s="79" t="s">
        <v>137</v>
      </c>
      <c r="C14" s="538"/>
      <c r="D14" s="46" t="s">
        <v>44</v>
      </c>
      <c r="E14" s="393">
        <f>'[2]06月'!Q14</f>
        <v>16704.12507109115</v>
      </c>
      <c r="F14" s="281">
        <v>3000</v>
      </c>
      <c r="G14" s="275">
        <f t="shared" si="0"/>
        <v>13704.125071091152</v>
      </c>
      <c r="H14" s="396"/>
      <c r="I14" s="397"/>
      <c r="J14" s="398"/>
      <c r="K14" s="399"/>
      <c r="L14" s="392">
        <f t="shared" si="1"/>
        <v>3000</v>
      </c>
    </row>
    <row r="15" spans="1:12" ht="15.75" thickBot="1" thickTop="1">
      <c r="A15" s="78">
        <v>11</v>
      </c>
      <c r="B15" s="79" t="s">
        <v>141</v>
      </c>
      <c r="C15" s="538"/>
      <c r="D15" s="46" t="s">
        <v>48</v>
      </c>
      <c r="E15" s="393">
        <f>'[2]06月'!Q15</f>
        <v>24934.31872276066</v>
      </c>
      <c r="F15" s="281">
        <v>3000</v>
      </c>
      <c r="G15" s="275">
        <f t="shared" si="0"/>
        <v>21934.31872276066</v>
      </c>
      <c r="H15" s="396"/>
      <c r="I15" s="397"/>
      <c r="J15" s="398"/>
      <c r="K15" s="399"/>
      <c r="L15" s="392">
        <f t="shared" si="1"/>
        <v>3000</v>
      </c>
    </row>
    <row r="16" spans="1:12" ht="15.75" thickBot="1" thickTop="1">
      <c r="A16" s="78">
        <v>12</v>
      </c>
      <c r="B16" s="79" t="s">
        <v>145</v>
      </c>
      <c r="C16" s="538"/>
      <c r="D16" s="46" t="s">
        <v>198</v>
      </c>
      <c r="E16" s="393">
        <f>'[2]06月'!Q16</f>
        <v>19290.307754182224</v>
      </c>
      <c r="F16" s="281">
        <v>3000</v>
      </c>
      <c r="G16" s="275">
        <f t="shared" si="0"/>
        <v>16290.307754182224</v>
      </c>
      <c r="H16" s="396"/>
      <c r="I16" s="397"/>
      <c r="J16" s="398"/>
      <c r="K16" s="399"/>
      <c r="L16" s="392">
        <f t="shared" si="1"/>
        <v>3000</v>
      </c>
    </row>
    <row r="17" spans="1:12" ht="15.75" thickBot="1" thickTop="1">
      <c r="A17" s="81">
        <v>13</v>
      </c>
      <c r="B17" s="79" t="s">
        <v>152</v>
      </c>
      <c r="C17" s="539"/>
      <c r="D17" s="64" t="s">
        <v>199</v>
      </c>
      <c r="E17" s="401">
        <f>'[2]06月'!Q17</f>
        <v>12435.841776815836</v>
      </c>
      <c r="F17" s="291">
        <v>2000</v>
      </c>
      <c r="G17" s="402">
        <f t="shared" si="0"/>
        <v>10435.841776815836</v>
      </c>
      <c r="H17" s="403"/>
      <c r="I17" s="404"/>
      <c r="J17" s="405"/>
      <c r="K17" s="406"/>
      <c r="L17" s="392">
        <f t="shared" si="1"/>
        <v>2000</v>
      </c>
    </row>
    <row r="18" spans="1:12" ht="15.75" thickBot="1" thickTop="1">
      <c r="A18" s="385">
        <v>14</v>
      </c>
      <c r="B18" s="79" t="s">
        <v>142</v>
      </c>
      <c r="C18" s="537" t="s">
        <v>200</v>
      </c>
      <c r="D18" s="55" t="s">
        <v>49</v>
      </c>
      <c r="E18" s="393">
        <f>'[2]06月'!Q18</f>
        <v>46237.03479300058</v>
      </c>
      <c r="F18" s="274">
        <v>5000</v>
      </c>
      <c r="G18" s="407">
        <f t="shared" si="0"/>
        <v>41237.03479300058</v>
      </c>
      <c r="H18" s="388"/>
      <c r="I18" s="408"/>
      <c r="J18" s="409"/>
      <c r="K18" s="391"/>
      <c r="L18" s="392">
        <f t="shared" si="1"/>
        <v>5000</v>
      </c>
    </row>
    <row r="19" spans="1:12" ht="15.75" thickBot="1" thickTop="1">
      <c r="A19" s="78">
        <v>15</v>
      </c>
      <c r="B19" s="79" t="s">
        <v>177</v>
      </c>
      <c r="C19" s="538"/>
      <c r="D19" s="46" t="s">
        <v>79</v>
      </c>
      <c r="E19" s="393">
        <f>'[2]06月'!Q19</f>
        <v>5732.317420941927</v>
      </c>
      <c r="F19" s="281">
        <v>1000</v>
      </c>
      <c r="G19" s="275">
        <f t="shared" si="0"/>
        <v>4732.317420941927</v>
      </c>
      <c r="H19" s="396"/>
      <c r="I19" s="397"/>
      <c r="J19" s="398"/>
      <c r="K19" s="399"/>
      <c r="L19" s="392">
        <f t="shared" si="1"/>
        <v>1000</v>
      </c>
    </row>
    <row r="20" spans="1:12" ht="15.75" thickBot="1" thickTop="1">
      <c r="A20" s="78">
        <v>16</v>
      </c>
      <c r="B20" s="79" t="s">
        <v>95</v>
      </c>
      <c r="C20" s="538"/>
      <c r="D20" s="46" t="s">
        <v>7</v>
      </c>
      <c r="E20" s="393">
        <f>'[2]06月'!Q20</f>
        <v>11680.282431294476</v>
      </c>
      <c r="F20" s="281">
        <v>2000</v>
      </c>
      <c r="G20" s="275">
        <f t="shared" si="0"/>
        <v>9680.282431294476</v>
      </c>
      <c r="H20" s="396"/>
      <c r="I20" s="397"/>
      <c r="J20" s="398"/>
      <c r="K20" s="399"/>
      <c r="L20" s="392">
        <f t="shared" si="1"/>
        <v>2000</v>
      </c>
    </row>
    <row r="21" spans="1:12" ht="15.75" thickBot="1" thickTop="1">
      <c r="A21" s="78">
        <v>17</v>
      </c>
      <c r="B21" s="79" t="s">
        <v>102</v>
      </c>
      <c r="C21" s="538"/>
      <c r="D21" s="46" t="s">
        <v>13</v>
      </c>
      <c r="E21" s="393">
        <f>'[2]06月'!Q21</f>
        <v>10297.239888895354</v>
      </c>
      <c r="F21" s="281">
        <v>2000</v>
      </c>
      <c r="G21" s="275">
        <f t="shared" si="0"/>
        <v>8297.239888895354</v>
      </c>
      <c r="H21" s="396"/>
      <c r="I21" s="397"/>
      <c r="J21" s="398"/>
      <c r="K21" s="399"/>
      <c r="L21" s="392">
        <f t="shared" si="1"/>
        <v>2000</v>
      </c>
    </row>
    <row r="22" spans="1:12" ht="15.75" thickBot="1" thickTop="1">
      <c r="A22" s="78">
        <v>18</v>
      </c>
      <c r="B22" s="79" t="s">
        <v>128</v>
      </c>
      <c r="C22" s="538"/>
      <c r="D22" s="46" t="s">
        <v>38</v>
      </c>
      <c r="E22" s="393">
        <f>'[2]06月'!Q22</f>
        <v>21668.43500024605</v>
      </c>
      <c r="F22" s="281">
        <v>3000</v>
      </c>
      <c r="G22" s="275">
        <f t="shared" si="0"/>
        <v>18668.43500024605</v>
      </c>
      <c r="H22" s="396"/>
      <c r="I22" s="397"/>
      <c r="J22" s="398"/>
      <c r="K22" s="399"/>
      <c r="L22" s="392">
        <f t="shared" si="1"/>
        <v>3000</v>
      </c>
    </row>
    <row r="23" spans="1:12" ht="15.75" thickBot="1" thickTop="1">
      <c r="A23" s="78">
        <v>19</v>
      </c>
      <c r="B23" s="79" t="s">
        <v>147</v>
      </c>
      <c r="C23" s="538"/>
      <c r="D23" s="46" t="s">
        <v>52</v>
      </c>
      <c r="E23" s="393">
        <f>'[2]06月'!Q23</f>
        <v>16089.55604574022</v>
      </c>
      <c r="F23" s="281">
        <v>3000</v>
      </c>
      <c r="G23" s="275">
        <f t="shared" si="0"/>
        <v>13089.55604574022</v>
      </c>
      <c r="H23" s="396"/>
      <c r="I23" s="397"/>
      <c r="J23" s="398"/>
      <c r="K23" s="399"/>
      <c r="L23" s="392">
        <f t="shared" si="1"/>
        <v>3000</v>
      </c>
    </row>
    <row r="24" spans="1:12" ht="15.75" thickBot="1" thickTop="1">
      <c r="A24" s="78">
        <v>20</v>
      </c>
      <c r="B24" s="79" t="s">
        <v>157</v>
      </c>
      <c r="C24" s="538"/>
      <c r="D24" s="46" t="s">
        <v>60</v>
      </c>
      <c r="E24" s="393">
        <f>'[2]06月'!Q24</f>
        <v>13143.964032658863</v>
      </c>
      <c r="F24" s="281">
        <v>2000</v>
      </c>
      <c r="G24" s="275">
        <f t="shared" si="0"/>
        <v>11143.964032658863</v>
      </c>
      <c r="H24" s="396"/>
      <c r="I24" s="397"/>
      <c r="J24" s="398"/>
      <c r="K24" s="399"/>
      <c r="L24" s="392">
        <f t="shared" si="1"/>
        <v>2000</v>
      </c>
    </row>
    <row r="25" spans="1:12" ht="15.75" thickBot="1" thickTop="1">
      <c r="A25" s="81">
        <v>21</v>
      </c>
      <c r="B25" s="79" t="s">
        <v>167</v>
      </c>
      <c r="C25" s="540"/>
      <c r="D25" s="255" t="s">
        <v>69</v>
      </c>
      <c r="E25" s="401">
        <f>'[2]06月'!Q25</f>
        <v>13877.21766928667</v>
      </c>
      <c r="F25" s="291">
        <v>2000</v>
      </c>
      <c r="G25" s="402">
        <f t="shared" si="0"/>
        <v>11877.21766928667</v>
      </c>
      <c r="H25" s="410"/>
      <c r="I25" s="404"/>
      <c r="J25" s="405"/>
      <c r="K25" s="406"/>
      <c r="L25" s="392">
        <f t="shared" si="1"/>
        <v>2000</v>
      </c>
    </row>
    <row r="26" spans="1:12" ht="15.75" thickBot="1" thickTop="1">
      <c r="A26" s="385">
        <v>22</v>
      </c>
      <c r="B26" s="256" t="s">
        <v>105</v>
      </c>
      <c r="C26" s="499" t="s">
        <v>182</v>
      </c>
      <c r="D26" s="302" t="s">
        <v>16</v>
      </c>
      <c r="E26" s="393">
        <f>'[2]06月'!Q26</f>
        <v>32060.101819930613</v>
      </c>
      <c r="F26" s="274">
        <v>4000</v>
      </c>
      <c r="G26" s="407">
        <f t="shared" si="0"/>
        <v>28060.101819930613</v>
      </c>
      <c r="H26" s="411"/>
      <c r="I26" s="412"/>
      <c r="J26" s="390"/>
      <c r="K26" s="391"/>
      <c r="L26" s="392">
        <f t="shared" si="1"/>
        <v>4000</v>
      </c>
    </row>
    <row r="27" spans="1:12" ht="15.75" thickBot="1" thickTop="1">
      <c r="A27" s="78">
        <v>23</v>
      </c>
      <c r="B27" s="256" t="s">
        <v>97</v>
      </c>
      <c r="C27" s="500"/>
      <c r="D27" s="46" t="s">
        <v>201</v>
      </c>
      <c r="E27" s="413">
        <f>'[2]06月'!Q27</f>
        <v>18546.268886622267</v>
      </c>
      <c r="F27" s="281">
        <v>2000</v>
      </c>
      <c r="G27" s="275">
        <f t="shared" si="0"/>
        <v>16546.268886622267</v>
      </c>
      <c r="H27" s="396"/>
      <c r="I27" s="397"/>
      <c r="J27" s="398"/>
      <c r="K27" s="399"/>
      <c r="L27" s="392">
        <f t="shared" si="1"/>
        <v>2000</v>
      </c>
    </row>
    <row r="28" spans="1:12" ht="15.75" thickBot="1" thickTop="1">
      <c r="A28" s="78">
        <v>24</v>
      </c>
      <c r="B28" s="256" t="s">
        <v>93</v>
      </c>
      <c r="C28" s="500"/>
      <c r="D28" s="46" t="s">
        <v>6</v>
      </c>
      <c r="E28" s="393">
        <f>'[2]06月'!Q28</f>
        <v>11172.662976104824</v>
      </c>
      <c r="F28" s="281">
        <v>2000</v>
      </c>
      <c r="G28" s="275">
        <f t="shared" si="0"/>
        <v>9172.662976104824</v>
      </c>
      <c r="H28" s="396"/>
      <c r="I28" s="397"/>
      <c r="J28" s="398"/>
      <c r="K28" s="399"/>
      <c r="L28" s="392">
        <f t="shared" si="1"/>
        <v>2000</v>
      </c>
    </row>
    <row r="29" spans="1:12" ht="15.75" thickBot="1" thickTop="1">
      <c r="A29" s="78">
        <v>25</v>
      </c>
      <c r="B29" s="256" t="s">
        <v>96</v>
      </c>
      <c r="C29" s="500"/>
      <c r="D29" s="46" t="s">
        <v>8</v>
      </c>
      <c r="E29" s="393">
        <f>'[2]06月'!Q29</f>
        <v>18707.007640075724</v>
      </c>
      <c r="F29" s="281">
        <v>3000</v>
      </c>
      <c r="G29" s="275">
        <f t="shared" si="0"/>
        <v>15707.007640075724</v>
      </c>
      <c r="H29" s="396"/>
      <c r="I29" s="397"/>
      <c r="J29" s="398"/>
      <c r="K29" s="399"/>
      <c r="L29" s="392">
        <f t="shared" si="1"/>
        <v>3000</v>
      </c>
    </row>
    <row r="30" spans="1:12" ht="15.75" thickBot="1" thickTop="1">
      <c r="A30" s="78">
        <v>26</v>
      </c>
      <c r="B30" s="256" t="s">
        <v>98</v>
      </c>
      <c r="C30" s="500"/>
      <c r="D30" s="46" t="s">
        <v>9</v>
      </c>
      <c r="E30" s="393">
        <f>'[2]06月'!Q30</f>
        <v>12205.834139738305</v>
      </c>
      <c r="F30" s="281">
        <v>2000</v>
      </c>
      <c r="G30" s="275">
        <f t="shared" si="0"/>
        <v>10205.834139738305</v>
      </c>
      <c r="H30" s="396"/>
      <c r="I30" s="397"/>
      <c r="J30" s="398"/>
      <c r="K30" s="399"/>
      <c r="L30" s="392">
        <f t="shared" si="1"/>
        <v>2000</v>
      </c>
    </row>
    <row r="31" spans="1:12" ht="15.75" thickBot="1" thickTop="1">
      <c r="A31" s="78">
        <v>27</v>
      </c>
      <c r="B31" s="256" t="s">
        <v>112</v>
      </c>
      <c r="C31" s="500"/>
      <c r="D31" s="46" t="s">
        <v>23</v>
      </c>
      <c r="E31" s="393">
        <f>'[2]06月'!Q31</f>
        <v>-15262.148089971988</v>
      </c>
      <c r="F31" s="281">
        <v>0</v>
      </c>
      <c r="G31" s="275">
        <f t="shared" si="0"/>
        <v>-15262.148089971988</v>
      </c>
      <c r="H31" s="396"/>
      <c r="I31" s="397"/>
      <c r="J31" s="398"/>
      <c r="K31" s="399"/>
      <c r="L31" s="392">
        <f t="shared" si="1"/>
        <v>0</v>
      </c>
    </row>
    <row r="32" spans="1:12" ht="15.75" thickBot="1" thickTop="1">
      <c r="A32" s="78">
        <v>28</v>
      </c>
      <c r="B32" s="256" t="s">
        <v>114</v>
      </c>
      <c r="C32" s="500"/>
      <c r="D32" s="46" t="s">
        <v>25</v>
      </c>
      <c r="E32" s="393">
        <f>'[2]06月'!Q32</f>
        <v>12250.18979191752</v>
      </c>
      <c r="F32" s="281">
        <v>2000</v>
      </c>
      <c r="G32" s="275">
        <f t="shared" si="0"/>
        <v>10250.18979191752</v>
      </c>
      <c r="H32" s="396"/>
      <c r="I32" s="397"/>
      <c r="J32" s="398"/>
      <c r="K32" s="399"/>
      <c r="L32" s="392">
        <f t="shared" si="1"/>
        <v>2000</v>
      </c>
    </row>
    <row r="33" spans="1:12" ht="15.75" thickBot="1" thickTop="1">
      <c r="A33" s="78">
        <v>29</v>
      </c>
      <c r="B33" s="256" t="s">
        <v>153</v>
      </c>
      <c r="C33" s="500"/>
      <c r="D33" s="46" t="s">
        <v>56</v>
      </c>
      <c r="E33" s="393">
        <f>'[2]06月'!Q33</f>
        <v>7612.455894446615</v>
      </c>
      <c r="F33" s="281">
        <v>2000</v>
      </c>
      <c r="G33" s="275">
        <f t="shared" si="0"/>
        <v>5612.455894446615</v>
      </c>
      <c r="H33" s="396"/>
      <c r="I33" s="397"/>
      <c r="J33" s="398"/>
      <c r="K33" s="399"/>
      <c r="L33" s="392">
        <f t="shared" si="1"/>
        <v>2000</v>
      </c>
    </row>
    <row r="34" spans="1:12" ht="15.75" thickBot="1" thickTop="1">
      <c r="A34" s="78">
        <v>30</v>
      </c>
      <c r="B34" s="256" t="s">
        <v>158</v>
      </c>
      <c r="C34" s="500"/>
      <c r="D34" s="46" t="s">
        <v>61</v>
      </c>
      <c r="E34" s="393">
        <f>'[2]06月'!Q34</f>
        <v>16795.91657851744</v>
      </c>
      <c r="F34" s="281">
        <v>3000</v>
      </c>
      <c r="G34" s="275">
        <f t="shared" si="0"/>
        <v>13795.916578517441</v>
      </c>
      <c r="H34" s="396"/>
      <c r="I34" s="397"/>
      <c r="J34" s="398"/>
      <c r="K34" s="399"/>
      <c r="L34" s="392">
        <f t="shared" si="1"/>
        <v>3000</v>
      </c>
    </row>
    <row r="35" spans="1:12" ht="15.75" thickBot="1" thickTop="1">
      <c r="A35" s="78">
        <v>31</v>
      </c>
      <c r="B35" s="256" t="s">
        <v>172</v>
      </c>
      <c r="C35" s="500"/>
      <c r="D35" s="46" t="s">
        <v>74</v>
      </c>
      <c r="E35" s="393">
        <f>'[2]06月'!Q35</f>
        <v>11497.73862331279</v>
      </c>
      <c r="F35" s="281">
        <v>2000</v>
      </c>
      <c r="G35" s="275">
        <f t="shared" si="0"/>
        <v>9497.73862331279</v>
      </c>
      <c r="H35" s="396"/>
      <c r="I35" s="397"/>
      <c r="J35" s="398"/>
      <c r="K35" s="399"/>
      <c r="L35" s="392">
        <f t="shared" si="1"/>
        <v>2000</v>
      </c>
    </row>
    <row r="36" spans="1:12" ht="15.75" thickBot="1" thickTop="1">
      <c r="A36" s="81">
        <v>32</v>
      </c>
      <c r="B36" s="256" t="s">
        <v>173</v>
      </c>
      <c r="C36" s="501"/>
      <c r="D36" s="80" t="s">
        <v>75</v>
      </c>
      <c r="E36" s="414">
        <f>'[2]06月'!Q36</f>
        <v>0</v>
      </c>
      <c r="F36" s="291">
        <v>0</v>
      </c>
      <c r="G36" s="402">
        <f t="shared" si="0"/>
        <v>0</v>
      </c>
      <c r="H36" s="403">
        <v>2000</v>
      </c>
      <c r="I36" s="404"/>
      <c r="J36" s="405"/>
      <c r="K36" s="415"/>
      <c r="L36" s="392">
        <f t="shared" si="1"/>
        <v>2000</v>
      </c>
    </row>
    <row r="37" spans="1:12" ht="15.75" thickBot="1" thickTop="1">
      <c r="A37" s="385">
        <v>33</v>
      </c>
      <c r="B37" s="79" t="s">
        <v>106</v>
      </c>
      <c r="C37" s="537" t="s">
        <v>202</v>
      </c>
      <c r="D37" s="55" t="s">
        <v>17</v>
      </c>
      <c r="E37" s="386">
        <f>'[2]06月'!Q37</f>
        <v>15580.894817271459</v>
      </c>
      <c r="F37" s="274">
        <v>3000</v>
      </c>
      <c r="G37" s="407">
        <f t="shared" si="0"/>
        <v>12580.894817271459</v>
      </c>
      <c r="H37" s="388"/>
      <c r="I37" s="412"/>
      <c r="J37" s="390"/>
      <c r="K37" s="416"/>
      <c r="L37" s="392">
        <f t="shared" si="1"/>
        <v>3000</v>
      </c>
    </row>
    <row r="38" spans="1:12" ht="15.75" thickBot="1" thickTop="1">
      <c r="A38" s="78">
        <v>34</v>
      </c>
      <c r="B38" s="79" t="s">
        <v>131</v>
      </c>
      <c r="C38" s="538"/>
      <c r="D38" s="46" t="s">
        <v>39</v>
      </c>
      <c r="E38" s="393">
        <f>'[2]06月'!Q38</f>
        <v>16558.86052825198</v>
      </c>
      <c r="F38" s="281">
        <v>3000</v>
      </c>
      <c r="G38" s="275">
        <f t="shared" si="0"/>
        <v>13558.860528251978</v>
      </c>
      <c r="H38" s="396"/>
      <c r="I38" s="397"/>
      <c r="J38" s="398"/>
      <c r="K38" s="399"/>
      <c r="L38" s="392">
        <f t="shared" si="1"/>
        <v>3000</v>
      </c>
    </row>
    <row r="39" spans="1:12" ht="15.75" thickBot="1" thickTop="1">
      <c r="A39" s="78">
        <v>35</v>
      </c>
      <c r="B39" s="79" t="s">
        <v>94</v>
      </c>
      <c r="C39" s="538"/>
      <c r="D39" s="46" t="s">
        <v>203</v>
      </c>
      <c r="E39" s="413">
        <f>'[2]06月'!Q39</f>
        <v>19815.89192506605</v>
      </c>
      <c r="F39" s="281">
        <v>3000</v>
      </c>
      <c r="G39" s="275">
        <f t="shared" si="0"/>
        <v>16815.89192506605</v>
      </c>
      <c r="H39" s="396"/>
      <c r="I39" s="397"/>
      <c r="J39" s="398"/>
      <c r="K39" s="399"/>
      <c r="L39" s="392">
        <f t="shared" si="1"/>
        <v>3000</v>
      </c>
    </row>
    <row r="40" spans="1:12" ht="15.75" thickBot="1" thickTop="1">
      <c r="A40" s="78">
        <v>36</v>
      </c>
      <c r="B40" s="79" t="s">
        <v>116</v>
      </c>
      <c r="C40" s="538"/>
      <c r="D40" s="46" t="s">
        <v>27</v>
      </c>
      <c r="E40" s="393">
        <f>'[2]06月'!Q40</f>
        <v>16340.054715740265</v>
      </c>
      <c r="F40" s="281">
        <v>3000</v>
      </c>
      <c r="G40" s="275">
        <f t="shared" si="0"/>
        <v>13340.054715740265</v>
      </c>
      <c r="H40" s="396"/>
      <c r="I40" s="397"/>
      <c r="J40" s="398"/>
      <c r="K40" s="399"/>
      <c r="L40" s="392">
        <f>F40+H40+K40+J40</f>
        <v>3000</v>
      </c>
    </row>
    <row r="41" spans="1:12" ht="15.75" thickBot="1" thickTop="1">
      <c r="A41" s="78">
        <v>37</v>
      </c>
      <c r="B41" s="79" t="s">
        <v>138</v>
      </c>
      <c r="C41" s="538"/>
      <c r="D41" s="62" t="s">
        <v>45</v>
      </c>
      <c r="E41" s="393">
        <f>'[2]06月'!Q41</f>
        <v>24991.804371408936</v>
      </c>
      <c r="F41" s="281">
        <v>3000</v>
      </c>
      <c r="G41" s="275">
        <f t="shared" si="0"/>
        <v>21991.804371408936</v>
      </c>
      <c r="H41" s="396"/>
      <c r="I41" s="397"/>
      <c r="J41" s="398"/>
      <c r="K41" s="399"/>
      <c r="L41" s="392">
        <f t="shared" si="1"/>
        <v>3000</v>
      </c>
    </row>
    <row r="42" spans="1:12" ht="15.75" thickBot="1" thickTop="1">
      <c r="A42" s="78">
        <v>38</v>
      </c>
      <c r="B42" s="79" t="s">
        <v>150</v>
      </c>
      <c r="C42" s="538"/>
      <c r="D42" s="46" t="s">
        <v>54</v>
      </c>
      <c r="E42" s="393">
        <f>'[2]06月'!Q42</f>
        <v>4445.6760784436265</v>
      </c>
      <c r="F42" s="281">
        <v>1000</v>
      </c>
      <c r="G42" s="275">
        <f t="shared" si="0"/>
        <v>3445.6760784436265</v>
      </c>
      <c r="H42" s="396"/>
      <c r="I42" s="397"/>
      <c r="J42" s="398"/>
      <c r="K42" s="399"/>
      <c r="L42" s="392">
        <f t="shared" si="1"/>
        <v>1000</v>
      </c>
    </row>
    <row r="43" spans="1:12" ht="15.75" thickBot="1" thickTop="1">
      <c r="A43" s="78">
        <v>39</v>
      </c>
      <c r="B43" s="79" t="s">
        <v>159</v>
      </c>
      <c r="C43" s="538"/>
      <c r="D43" s="46" t="s">
        <v>62</v>
      </c>
      <c r="E43" s="393">
        <f>'[2]06月'!Q43</f>
        <v>23302.815953172783</v>
      </c>
      <c r="F43" s="281">
        <v>3000</v>
      </c>
      <c r="G43" s="275">
        <f t="shared" si="0"/>
        <v>20302.815953172783</v>
      </c>
      <c r="H43" s="396"/>
      <c r="I43" s="397"/>
      <c r="J43" s="398"/>
      <c r="K43" s="399"/>
      <c r="L43" s="392">
        <f t="shared" si="1"/>
        <v>3000</v>
      </c>
    </row>
    <row r="44" spans="1:12" ht="15.75" thickBot="1" thickTop="1">
      <c r="A44" s="78">
        <v>40</v>
      </c>
      <c r="B44" s="79" t="s">
        <v>163</v>
      </c>
      <c r="C44" s="538"/>
      <c r="D44" s="46" t="s">
        <v>65</v>
      </c>
      <c r="E44" s="393">
        <f>'[2]06月'!Q44</f>
        <v>-6929.806081410985</v>
      </c>
      <c r="F44" s="281">
        <v>0</v>
      </c>
      <c r="G44" s="275">
        <f t="shared" si="0"/>
        <v>-6929.806081410985</v>
      </c>
      <c r="H44" s="396">
        <v>1000</v>
      </c>
      <c r="I44" s="397"/>
      <c r="J44" s="398"/>
      <c r="K44" s="399"/>
      <c r="L44" s="392">
        <f t="shared" si="1"/>
        <v>1000</v>
      </c>
    </row>
    <row r="45" spans="1:12" ht="15.75" thickBot="1" thickTop="1">
      <c r="A45" s="78">
        <v>41</v>
      </c>
      <c r="B45" s="79" t="s">
        <v>166</v>
      </c>
      <c r="C45" s="538"/>
      <c r="D45" s="46" t="s">
        <v>68</v>
      </c>
      <c r="E45" s="393">
        <f>'[2]06月'!Q45</f>
        <v>-14941.32835886638</v>
      </c>
      <c r="F45" s="281">
        <v>0</v>
      </c>
      <c r="G45" s="275">
        <f t="shared" si="0"/>
        <v>-14941.32835886638</v>
      </c>
      <c r="H45" s="396"/>
      <c r="I45" s="397"/>
      <c r="J45" s="398"/>
      <c r="K45" s="399"/>
      <c r="L45" s="392">
        <f t="shared" si="1"/>
        <v>0</v>
      </c>
    </row>
    <row r="46" spans="1:12" ht="15.75" thickBot="1" thickTop="1">
      <c r="A46" s="78">
        <v>42</v>
      </c>
      <c r="B46" s="79" t="s">
        <v>169</v>
      </c>
      <c r="C46" s="538"/>
      <c r="D46" s="46" t="s">
        <v>71</v>
      </c>
      <c r="E46" s="393">
        <f>'[2]06月'!Q46</f>
        <v>6310.929434025111</v>
      </c>
      <c r="F46" s="281">
        <v>1000</v>
      </c>
      <c r="G46" s="275">
        <f t="shared" si="0"/>
        <v>5310.929434025111</v>
      </c>
      <c r="H46" s="396"/>
      <c r="I46" s="397"/>
      <c r="J46" s="398"/>
      <c r="K46" s="399"/>
      <c r="L46" s="392">
        <f t="shared" si="1"/>
        <v>1000</v>
      </c>
    </row>
    <row r="47" spans="1:12" ht="15.75" thickBot="1" thickTop="1">
      <c r="A47" s="81">
        <v>43</v>
      </c>
      <c r="B47" s="79" t="s">
        <v>175</v>
      </c>
      <c r="C47" s="539"/>
      <c r="D47" s="64" t="s">
        <v>77</v>
      </c>
      <c r="E47" s="401">
        <f>'[2]06月'!Q47</f>
        <v>19359.8895827772</v>
      </c>
      <c r="F47" s="291">
        <v>3000</v>
      </c>
      <c r="G47" s="402">
        <f t="shared" si="0"/>
        <v>16359.8895827772</v>
      </c>
      <c r="H47" s="410"/>
      <c r="I47" s="417"/>
      <c r="J47" s="418"/>
      <c r="K47" s="415"/>
      <c r="L47" s="392">
        <f t="shared" si="1"/>
        <v>3000</v>
      </c>
    </row>
    <row r="48" spans="1:12" ht="15.75" thickBot="1" thickTop="1">
      <c r="A48" s="385">
        <v>44</v>
      </c>
      <c r="B48" s="79" t="s">
        <v>87</v>
      </c>
      <c r="C48" s="537" t="s">
        <v>204</v>
      </c>
      <c r="D48" s="55" t="s">
        <v>2</v>
      </c>
      <c r="E48" s="393">
        <f>'[2]06月'!Q48</f>
        <v>29292.69724188134</v>
      </c>
      <c r="F48" s="274">
        <v>4000</v>
      </c>
      <c r="G48" s="407">
        <f t="shared" si="0"/>
        <v>25292.69724188134</v>
      </c>
      <c r="H48" s="411"/>
      <c r="I48" s="389"/>
      <c r="J48" s="419"/>
      <c r="K48" s="416"/>
      <c r="L48" s="392">
        <f t="shared" si="1"/>
        <v>4000</v>
      </c>
    </row>
    <row r="49" spans="1:12" ht="15.75" thickBot="1" thickTop="1">
      <c r="A49" s="78">
        <v>45</v>
      </c>
      <c r="B49" s="79" t="s">
        <v>140</v>
      </c>
      <c r="C49" s="538"/>
      <c r="D49" s="46" t="s">
        <v>47</v>
      </c>
      <c r="E49" s="393">
        <f>'[2]06月'!Q49</f>
        <v>20491.877676275242</v>
      </c>
      <c r="F49" s="281">
        <v>3000</v>
      </c>
      <c r="G49" s="275">
        <f t="shared" si="0"/>
        <v>17491.877676275242</v>
      </c>
      <c r="H49" s="396"/>
      <c r="I49" s="397"/>
      <c r="J49" s="398"/>
      <c r="K49" s="399"/>
      <c r="L49" s="392">
        <f t="shared" si="1"/>
        <v>3000</v>
      </c>
    </row>
    <row r="50" spans="1:12" ht="15.75" thickBot="1" thickTop="1">
      <c r="A50" s="78">
        <v>46</v>
      </c>
      <c r="B50" s="79" t="s">
        <v>86</v>
      </c>
      <c r="C50" s="538"/>
      <c r="D50" s="46" t="s">
        <v>1</v>
      </c>
      <c r="E50" s="393">
        <f>'[2]06月'!Q50</f>
        <v>26890.5042336764</v>
      </c>
      <c r="F50" s="281">
        <v>3000</v>
      </c>
      <c r="G50" s="275">
        <f t="shared" si="0"/>
        <v>23890.5042336764</v>
      </c>
      <c r="H50" s="396"/>
      <c r="I50" s="397"/>
      <c r="J50" s="398"/>
      <c r="K50" s="399"/>
      <c r="L50" s="392">
        <f t="shared" si="1"/>
        <v>3000</v>
      </c>
    </row>
    <row r="51" spans="1:12" ht="15.75" thickBot="1" thickTop="1">
      <c r="A51" s="78">
        <v>47</v>
      </c>
      <c r="B51" s="79" t="s">
        <v>88</v>
      </c>
      <c r="C51" s="538"/>
      <c r="D51" s="46" t="s">
        <v>205</v>
      </c>
      <c r="E51" s="393">
        <f>'[2]06月'!Q51</f>
        <v>3712.722438230827</v>
      </c>
      <c r="F51" s="281">
        <v>1000</v>
      </c>
      <c r="G51" s="275">
        <f t="shared" si="0"/>
        <v>2712.722438230827</v>
      </c>
      <c r="H51" s="396"/>
      <c r="I51" s="397"/>
      <c r="J51" s="398"/>
      <c r="K51" s="399"/>
      <c r="L51" s="392">
        <f t="shared" si="1"/>
        <v>1000</v>
      </c>
    </row>
    <row r="52" spans="1:12" ht="15.75" thickBot="1" thickTop="1">
      <c r="A52" s="78">
        <v>48</v>
      </c>
      <c r="B52" s="79" t="s">
        <v>89</v>
      </c>
      <c r="C52" s="538"/>
      <c r="D52" s="46" t="s">
        <v>3</v>
      </c>
      <c r="E52" s="393">
        <f>'[2]06月'!Q52</f>
        <v>20231.534587048453</v>
      </c>
      <c r="F52" s="281">
        <v>3000</v>
      </c>
      <c r="G52" s="275">
        <f t="shared" si="0"/>
        <v>17231.534587048453</v>
      </c>
      <c r="H52" s="396"/>
      <c r="I52" s="397"/>
      <c r="J52" s="398"/>
      <c r="K52" s="399"/>
      <c r="L52" s="392">
        <f t="shared" si="1"/>
        <v>3000</v>
      </c>
    </row>
    <row r="53" spans="1:12" ht="15.75" thickBot="1" thickTop="1">
      <c r="A53" s="78">
        <v>49</v>
      </c>
      <c r="B53" s="79" t="s">
        <v>122</v>
      </c>
      <c r="C53" s="538"/>
      <c r="D53" s="46" t="s">
        <v>33</v>
      </c>
      <c r="E53" s="413">
        <f>'[2]06月'!Q53</f>
        <v>23873.63582451945</v>
      </c>
      <c r="F53" s="281">
        <v>3000</v>
      </c>
      <c r="G53" s="275">
        <f t="shared" si="0"/>
        <v>20873.63582451945</v>
      </c>
      <c r="H53" s="396"/>
      <c r="I53" s="397"/>
      <c r="J53" s="398"/>
      <c r="K53" s="399"/>
      <c r="L53" s="392">
        <f t="shared" si="1"/>
        <v>3000</v>
      </c>
    </row>
    <row r="54" spans="1:12" ht="15.75" thickBot="1" thickTop="1">
      <c r="A54" s="78">
        <v>50</v>
      </c>
      <c r="B54" s="79" t="s">
        <v>123</v>
      </c>
      <c r="C54" s="538"/>
      <c r="D54" s="46" t="s">
        <v>34</v>
      </c>
      <c r="E54" s="393">
        <f>'[2]06月'!Q54</f>
        <v>23517.89206860558</v>
      </c>
      <c r="F54" s="281">
        <v>3000</v>
      </c>
      <c r="G54" s="275">
        <f t="shared" si="0"/>
        <v>20517.89206860558</v>
      </c>
      <c r="H54" s="396"/>
      <c r="I54" s="397"/>
      <c r="J54" s="398"/>
      <c r="K54" s="399"/>
      <c r="L54" s="392">
        <f t="shared" si="1"/>
        <v>3000</v>
      </c>
    </row>
    <row r="55" spans="1:12" ht="15.75" thickBot="1" thickTop="1">
      <c r="A55" s="78">
        <v>51</v>
      </c>
      <c r="B55" s="79" t="s">
        <v>124</v>
      </c>
      <c r="C55" s="538"/>
      <c r="D55" s="46" t="s">
        <v>35</v>
      </c>
      <c r="E55" s="393">
        <f>'[2]06月'!Q55</f>
        <v>28589.09524646717</v>
      </c>
      <c r="F55" s="281">
        <v>3000</v>
      </c>
      <c r="G55" s="275">
        <f t="shared" si="0"/>
        <v>25589.09524646717</v>
      </c>
      <c r="H55" s="396"/>
      <c r="I55" s="397"/>
      <c r="J55" s="398"/>
      <c r="K55" s="399"/>
      <c r="L55" s="392">
        <f t="shared" si="1"/>
        <v>3000</v>
      </c>
    </row>
    <row r="56" spans="1:12" ht="15.75" thickBot="1" thickTop="1">
      <c r="A56" s="78">
        <v>52</v>
      </c>
      <c r="B56" s="79" t="s">
        <v>130</v>
      </c>
      <c r="C56" s="538"/>
      <c r="D56" s="46" t="s">
        <v>206</v>
      </c>
      <c r="E56" s="393">
        <f>'[2]06月'!Q56</f>
        <v>18026.98841565309</v>
      </c>
      <c r="F56" s="281">
        <v>3000</v>
      </c>
      <c r="G56" s="275">
        <f t="shared" si="0"/>
        <v>15026.98841565309</v>
      </c>
      <c r="H56" s="396"/>
      <c r="I56" s="397"/>
      <c r="J56" s="398"/>
      <c r="K56" s="399"/>
      <c r="L56" s="392">
        <f t="shared" si="1"/>
        <v>3000</v>
      </c>
    </row>
    <row r="57" spans="1:12" ht="15.75" thickBot="1" thickTop="1">
      <c r="A57" s="78">
        <v>53</v>
      </c>
      <c r="B57" s="79" t="s">
        <v>132</v>
      </c>
      <c r="C57" s="538"/>
      <c r="D57" s="46" t="s">
        <v>40</v>
      </c>
      <c r="E57" s="393">
        <f>'[2]06月'!Q57</f>
        <v>23640.700473938028</v>
      </c>
      <c r="F57" s="281">
        <v>3000</v>
      </c>
      <c r="G57" s="275">
        <f t="shared" si="0"/>
        <v>20640.700473938028</v>
      </c>
      <c r="H57" s="396"/>
      <c r="I57" s="397"/>
      <c r="J57" s="398"/>
      <c r="K57" s="399"/>
      <c r="L57" s="392">
        <f t="shared" si="1"/>
        <v>3000</v>
      </c>
    </row>
    <row r="58" spans="1:12" ht="15.75" thickBot="1" thickTop="1">
      <c r="A58" s="78">
        <v>54</v>
      </c>
      <c r="B58" s="79" t="s">
        <v>139</v>
      </c>
      <c r="C58" s="538"/>
      <c r="D58" s="46" t="s">
        <v>46</v>
      </c>
      <c r="E58" s="393">
        <f>'[2]06月'!Q58</f>
        <v>22922.800625717355</v>
      </c>
      <c r="F58" s="281">
        <v>3000</v>
      </c>
      <c r="G58" s="275">
        <f t="shared" si="0"/>
        <v>19922.800625717355</v>
      </c>
      <c r="H58" s="396"/>
      <c r="I58" s="397"/>
      <c r="J58" s="398"/>
      <c r="K58" s="399"/>
      <c r="L58" s="392">
        <f t="shared" si="1"/>
        <v>3000</v>
      </c>
    </row>
    <row r="59" spans="1:12" ht="15.75" thickBot="1" thickTop="1">
      <c r="A59" s="78">
        <v>55</v>
      </c>
      <c r="B59" s="79" t="s">
        <v>144</v>
      </c>
      <c r="C59" s="538"/>
      <c r="D59" s="46" t="s">
        <v>51</v>
      </c>
      <c r="E59" s="393">
        <f>'[2]06月'!Q59</f>
        <v>11493.497357658744</v>
      </c>
      <c r="F59" s="281">
        <v>3000</v>
      </c>
      <c r="G59" s="275">
        <f t="shared" si="0"/>
        <v>8493.497357658744</v>
      </c>
      <c r="H59" s="396"/>
      <c r="I59" s="397"/>
      <c r="J59" s="398"/>
      <c r="K59" s="399"/>
      <c r="L59" s="392">
        <f t="shared" si="1"/>
        <v>3000</v>
      </c>
    </row>
    <row r="60" spans="1:12" ht="15.75" thickBot="1" thickTop="1">
      <c r="A60" s="78">
        <v>56</v>
      </c>
      <c r="B60" s="79" t="s">
        <v>161</v>
      </c>
      <c r="C60" s="538"/>
      <c r="D60" s="46" t="s">
        <v>83</v>
      </c>
      <c r="E60" s="393">
        <f>'[2]06月'!Q60</f>
        <v>3037.1432465271573</v>
      </c>
      <c r="F60" s="281">
        <v>2000</v>
      </c>
      <c r="G60" s="275">
        <f t="shared" si="0"/>
        <v>1037.1432465271573</v>
      </c>
      <c r="H60" s="396"/>
      <c r="I60" s="397"/>
      <c r="J60" s="398"/>
      <c r="K60" s="399"/>
      <c r="L60" s="392">
        <f t="shared" si="1"/>
        <v>2000</v>
      </c>
    </row>
    <row r="61" spans="1:12" ht="15.75" thickBot="1" thickTop="1">
      <c r="A61" s="78">
        <v>57</v>
      </c>
      <c r="B61" s="79" t="s">
        <v>165</v>
      </c>
      <c r="C61" s="538"/>
      <c r="D61" s="46" t="s">
        <v>67</v>
      </c>
      <c r="E61" s="393">
        <f>'[2]06月'!Q61</f>
        <v>13908.289191191972</v>
      </c>
      <c r="F61" s="281">
        <v>3000</v>
      </c>
      <c r="G61" s="275">
        <f t="shared" si="0"/>
        <v>10908.289191191972</v>
      </c>
      <c r="H61" s="396"/>
      <c r="I61" s="397"/>
      <c r="J61" s="398"/>
      <c r="K61" s="399"/>
      <c r="L61" s="392">
        <f t="shared" si="1"/>
        <v>3000</v>
      </c>
    </row>
    <row r="62" spans="1:12" ht="15.75" thickBot="1" thickTop="1">
      <c r="A62" s="81">
        <v>58</v>
      </c>
      <c r="B62" s="79" t="s">
        <v>168</v>
      </c>
      <c r="C62" s="539"/>
      <c r="D62" s="64" t="s">
        <v>70</v>
      </c>
      <c r="E62" s="414">
        <f>'[2]06月'!Q62</f>
        <v>-20258.966688066037</v>
      </c>
      <c r="F62" s="291">
        <v>0</v>
      </c>
      <c r="G62" s="402">
        <f t="shared" si="0"/>
        <v>-20258.966688066037</v>
      </c>
      <c r="H62" s="403"/>
      <c r="I62" s="404">
        <v>2590</v>
      </c>
      <c r="J62" s="405">
        <v>1290</v>
      </c>
      <c r="K62" s="406"/>
      <c r="L62" s="392">
        <f t="shared" si="1"/>
        <v>1290</v>
      </c>
    </row>
    <row r="63" spans="1:12" ht="15.75" thickBot="1" thickTop="1">
      <c r="A63" s="385">
        <v>59</v>
      </c>
      <c r="B63" s="79" t="s">
        <v>113</v>
      </c>
      <c r="C63" s="537" t="s">
        <v>207</v>
      </c>
      <c r="D63" s="55" t="s">
        <v>24</v>
      </c>
      <c r="E63" s="386">
        <f>'[2]06月'!Q63</f>
        <v>61075.41630388633</v>
      </c>
      <c r="F63" s="274">
        <v>5000</v>
      </c>
      <c r="G63" s="407">
        <f t="shared" si="0"/>
        <v>56075.41630388633</v>
      </c>
      <c r="H63" s="388"/>
      <c r="I63" s="408"/>
      <c r="J63" s="409"/>
      <c r="K63" s="391"/>
      <c r="L63" s="392">
        <f>F63+H63+K63+J63</f>
        <v>5000</v>
      </c>
    </row>
    <row r="64" spans="1:12" ht="15.75" thickBot="1" thickTop="1">
      <c r="A64" s="78">
        <v>60</v>
      </c>
      <c r="B64" s="79" t="s">
        <v>164</v>
      </c>
      <c r="C64" s="538"/>
      <c r="D64" s="46" t="s">
        <v>66</v>
      </c>
      <c r="E64" s="393">
        <f>'[2]06月'!Q64</f>
        <v>30736.938895595158</v>
      </c>
      <c r="F64" s="281">
        <v>4000</v>
      </c>
      <c r="G64" s="275">
        <f t="shared" si="0"/>
        <v>26736.938895595158</v>
      </c>
      <c r="H64" s="396"/>
      <c r="I64" s="397"/>
      <c r="J64" s="398"/>
      <c r="K64" s="399"/>
      <c r="L64" s="392">
        <f t="shared" si="1"/>
        <v>4000</v>
      </c>
    </row>
    <row r="65" spans="1:12" ht="15.75" thickBot="1" thickTop="1">
      <c r="A65" s="78">
        <v>61</v>
      </c>
      <c r="B65" s="79" t="s">
        <v>174</v>
      </c>
      <c r="C65" s="538"/>
      <c r="D65" s="46" t="s">
        <v>76</v>
      </c>
      <c r="E65" s="393">
        <f>'[2]06月'!Q65</f>
        <v>35011.532680975055</v>
      </c>
      <c r="F65" s="281">
        <v>4000</v>
      </c>
      <c r="G65" s="275">
        <f t="shared" si="0"/>
        <v>31011.532680975055</v>
      </c>
      <c r="H65" s="396"/>
      <c r="I65" s="397"/>
      <c r="J65" s="398"/>
      <c r="K65" s="399"/>
      <c r="L65" s="392">
        <f t="shared" si="1"/>
        <v>4000</v>
      </c>
    </row>
    <row r="66" spans="1:12" ht="15.75" thickBot="1" thickTop="1">
      <c r="A66" s="78">
        <v>62</v>
      </c>
      <c r="B66" s="79" t="s">
        <v>156</v>
      </c>
      <c r="C66" s="538"/>
      <c r="D66" s="46" t="s">
        <v>59</v>
      </c>
      <c r="E66" s="393">
        <f>'[2]06月'!Q66</f>
        <v>25158.39140175993</v>
      </c>
      <c r="F66" s="281">
        <v>2000</v>
      </c>
      <c r="G66" s="275">
        <f t="shared" si="0"/>
        <v>23158.39140175993</v>
      </c>
      <c r="H66" s="396"/>
      <c r="I66" s="397">
        <v>1036</v>
      </c>
      <c r="J66" s="398">
        <v>1036</v>
      </c>
      <c r="K66" s="399"/>
      <c r="L66" s="392">
        <f t="shared" si="1"/>
        <v>3036</v>
      </c>
    </row>
    <row r="67" spans="1:12" ht="15.75" thickBot="1" thickTop="1">
      <c r="A67" s="78">
        <v>63</v>
      </c>
      <c r="B67" s="79" t="s">
        <v>85</v>
      </c>
      <c r="C67" s="538"/>
      <c r="D67" s="46" t="s">
        <v>208</v>
      </c>
      <c r="E67" s="393">
        <f>'[2]06月'!Q67</f>
        <v>24321.644689607536</v>
      </c>
      <c r="F67" s="281">
        <v>3000</v>
      </c>
      <c r="G67" s="275">
        <f t="shared" si="0"/>
        <v>21321.644689607536</v>
      </c>
      <c r="H67" s="396"/>
      <c r="I67" s="397"/>
      <c r="J67" s="398"/>
      <c r="K67" s="399"/>
      <c r="L67" s="392">
        <f>F67+H67+K67+J67</f>
        <v>3000</v>
      </c>
    </row>
    <row r="68" spans="1:12" ht="15.75" thickBot="1" thickTop="1">
      <c r="A68" s="78">
        <v>64</v>
      </c>
      <c r="B68" s="79" t="s">
        <v>99</v>
      </c>
      <c r="C68" s="538"/>
      <c r="D68" s="46" t="s">
        <v>10</v>
      </c>
      <c r="E68" s="393">
        <f>'[2]06月'!Q68</f>
        <v>18865.164262848863</v>
      </c>
      <c r="F68" s="281">
        <v>3000</v>
      </c>
      <c r="G68" s="275">
        <f t="shared" si="0"/>
        <v>15865.164262848863</v>
      </c>
      <c r="H68" s="396"/>
      <c r="I68" s="397"/>
      <c r="J68" s="398"/>
      <c r="K68" s="399"/>
      <c r="L68" s="392">
        <f t="shared" si="1"/>
        <v>3000</v>
      </c>
    </row>
    <row r="69" spans="1:12" ht="15.75" thickBot="1" thickTop="1">
      <c r="A69" s="78">
        <v>65</v>
      </c>
      <c r="B69" s="79" t="s">
        <v>111</v>
      </c>
      <c r="C69" s="538"/>
      <c r="D69" s="46" t="s">
        <v>22</v>
      </c>
      <c r="E69" s="393">
        <f>'[2]06月'!Q69</f>
        <v>11404.28231870525</v>
      </c>
      <c r="F69" s="281">
        <v>2000</v>
      </c>
      <c r="G69" s="275">
        <f t="shared" si="0"/>
        <v>9404.28231870525</v>
      </c>
      <c r="H69" s="396"/>
      <c r="I69" s="397"/>
      <c r="J69" s="398"/>
      <c r="K69" s="399"/>
      <c r="L69" s="392">
        <f t="shared" si="1"/>
        <v>2000</v>
      </c>
    </row>
    <row r="70" spans="1:12" ht="15.75" thickBot="1" thickTop="1">
      <c r="A70" s="78">
        <v>66</v>
      </c>
      <c r="B70" s="79" t="s">
        <v>115</v>
      </c>
      <c r="C70" s="538"/>
      <c r="D70" s="46" t="s">
        <v>26</v>
      </c>
      <c r="E70" s="393">
        <f>'[2]06月'!Q70</f>
        <v>19424.257558676283</v>
      </c>
      <c r="F70" s="281">
        <v>2000</v>
      </c>
      <c r="G70" s="275">
        <f aca="true" t="shared" si="2" ref="G70:G101">E70-F70</f>
        <v>17424.257558676283</v>
      </c>
      <c r="H70" s="396"/>
      <c r="I70" s="397"/>
      <c r="J70" s="398"/>
      <c r="K70" s="399"/>
      <c r="L70" s="392">
        <f aca="true" t="shared" si="3" ref="L70:L101">F70+H70+K70+J70</f>
        <v>2000</v>
      </c>
    </row>
    <row r="71" spans="1:12" ht="15.75" thickBot="1" thickTop="1">
      <c r="A71" s="78">
        <v>67</v>
      </c>
      <c r="B71" s="79" t="s">
        <v>117</v>
      </c>
      <c r="C71" s="538"/>
      <c r="D71" s="46" t="s">
        <v>28</v>
      </c>
      <c r="E71" s="393">
        <f>'[2]06月'!Q71</f>
        <v>24505.59822713572</v>
      </c>
      <c r="F71" s="281">
        <v>3000</v>
      </c>
      <c r="G71" s="275">
        <f t="shared" si="2"/>
        <v>21505.59822713572</v>
      </c>
      <c r="H71" s="396"/>
      <c r="I71" s="397"/>
      <c r="J71" s="398"/>
      <c r="K71" s="399"/>
      <c r="L71" s="392">
        <f t="shared" si="3"/>
        <v>3000</v>
      </c>
    </row>
    <row r="72" spans="1:12" ht="15.75" thickBot="1" thickTop="1">
      <c r="A72" s="78">
        <v>68</v>
      </c>
      <c r="B72" s="79" t="s">
        <v>118</v>
      </c>
      <c r="C72" s="538"/>
      <c r="D72" s="46" t="s">
        <v>29</v>
      </c>
      <c r="E72" s="393">
        <f>'[2]06月'!Q72</f>
        <v>18615.802720740336</v>
      </c>
      <c r="F72" s="281">
        <v>3000</v>
      </c>
      <c r="G72" s="275">
        <f t="shared" si="2"/>
        <v>15615.802720740336</v>
      </c>
      <c r="H72" s="396"/>
      <c r="I72" s="397"/>
      <c r="J72" s="398"/>
      <c r="K72" s="399"/>
      <c r="L72" s="392">
        <f t="shared" si="3"/>
        <v>3000</v>
      </c>
    </row>
    <row r="73" spans="1:12" ht="15.75" thickBot="1" thickTop="1">
      <c r="A73" s="78">
        <v>69</v>
      </c>
      <c r="B73" s="79" t="s">
        <v>120</v>
      </c>
      <c r="C73" s="538"/>
      <c r="D73" s="46" t="s">
        <v>31</v>
      </c>
      <c r="E73" s="393">
        <f>'[2]06月'!Q73</f>
        <v>11861.059724040671</v>
      </c>
      <c r="F73" s="281">
        <v>2000</v>
      </c>
      <c r="G73" s="275">
        <f t="shared" si="2"/>
        <v>9861.059724040671</v>
      </c>
      <c r="H73" s="396"/>
      <c r="I73" s="397"/>
      <c r="J73" s="398"/>
      <c r="K73" s="399"/>
      <c r="L73" s="392">
        <f t="shared" si="3"/>
        <v>2000</v>
      </c>
    </row>
    <row r="74" spans="1:12" ht="15.75" thickBot="1" thickTop="1">
      <c r="A74" s="78">
        <v>70</v>
      </c>
      <c r="B74" s="79" t="s">
        <v>129</v>
      </c>
      <c r="C74" s="538"/>
      <c r="D74" s="46" t="s">
        <v>209</v>
      </c>
      <c r="E74" s="393">
        <f>'[2]06月'!Q74</f>
        <v>21127.380896176343</v>
      </c>
      <c r="F74" s="281">
        <v>3000</v>
      </c>
      <c r="G74" s="275">
        <f t="shared" si="2"/>
        <v>18127.380896176343</v>
      </c>
      <c r="H74" s="396"/>
      <c r="I74" s="397"/>
      <c r="J74" s="398"/>
      <c r="K74" s="399"/>
      <c r="L74" s="392">
        <f t="shared" si="3"/>
        <v>3000</v>
      </c>
    </row>
    <row r="75" spans="1:12" ht="15.75" thickBot="1" thickTop="1">
      <c r="A75" s="78">
        <v>71</v>
      </c>
      <c r="B75" s="79" t="s">
        <v>134</v>
      </c>
      <c r="C75" s="538"/>
      <c r="D75" s="46" t="s">
        <v>41</v>
      </c>
      <c r="E75" s="393">
        <f>'[2]06月'!Q75</f>
        <v>24908.337337455512</v>
      </c>
      <c r="F75" s="281">
        <v>3000</v>
      </c>
      <c r="G75" s="275">
        <f t="shared" si="2"/>
        <v>21908.337337455512</v>
      </c>
      <c r="H75" s="396"/>
      <c r="I75" s="397"/>
      <c r="J75" s="398"/>
      <c r="K75" s="399"/>
      <c r="L75" s="392">
        <f t="shared" si="3"/>
        <v>3000</v>
      </c>
    </row>
    <row r="76" spans="1:12" ht="15.75" thickBot="1" thickTop="1">
      <c r="A76" s="78">
        <v>72</v>
      </c>
      <c r="B76" s="79" t="s">
        <v>136</v>
      </c>
      <c r="C76" s="538"/>
      <c r="D76" s="46" t="s">
        <v>43</v>
      </c>
      <c r="E76" s="393">
        <f>'[2]06月'!Q76</f>
        <v>35360.46844983346</v>
      </c>
      <c r="F76" s="281">
        <v>3000</v>
      </c>
      <c r="G76" s="275">
        <f t="shared" si="2"/>
        <v>32360.46844983346</v>
      </c>
      <c r="H76" s="396"/>
      <c r="I76" s="397"/>
      <c r="J76" s="398"/>
      <c r="K76" s="399"/>
      <c r="L76" s="392">
        <f t="shared" si="3"/>
        <v>3000</v>
      </c>
    </row>
    <row r="77" spans="1:12" ht="15.75" thickBot="1" thickTop="1">
      <c r="A77" s="78">
        <v>73</v>
      </c>
      <c r="B77" s="79" t="s">
        <v>143</v>
      </c>
      <c r="C77" s="538"/>
      <c r="D77" s="46" t="s">
        <v>50</v>
      </c>
      <c r="E77" s="393">
        <f>'[2]06月'!Q77</f>
        <v>19173.668837891404</v>
      </c>
      <c r="F77" s="281">
        <v>2000</v>
      </c>
      <c r="G77" s="275">
        <f t="shared" si="2"/>
        <v>17173.668837891404</v>
      </c>
      <c r="H77" s="396"/>
      <c r="I77" s="397"/>
      <c r="J77" s="398"/>
      <c r="K77" s="399"/>
      <c r="L77" s="392">
        <f t="shared" si="3"/>
        <v>2000</v>
      </c>
    </row>
    <row r="78" spans="1:12" ht="15.75" thickBot="1" thickTop="1">
      <c r="A78" s="78">
        <v>74</v>
      </c>
      <c r="B78" s="79" t="s">
        <v>146</v>
      </c>
      <c r="C78" s="538"/>
      <c r="D78" s="46" t="s">
        <v>210</v>
      </c>
      <c r="E78" s="393">
        <f>'[2]06月'!Q78</f>
        <v>21098.746324664742</v>
      </c>
      <c r="F78" s="281">
        <v>3000</v>
      </c>
      <c r="G78" s="275">
        <f t="shared" si="2"/>
        <v>18098.746324664742</v>
      </c>
      <c r="H78" s="396"/>
      <c r="I78" s="397"/>
      <c r="J78" s="398"/>
      <c r="K78" s="399"/>
      <c r="L78" s="392">
        <f t="shared" si="3"/>
        <v>3000</v>
      </c>
    </row>
    <row r="79" spans="1:12" ht="15.75" thickBot="1" thickTop="1">
      <c r="A79" s="78">
        <v>75</v>
      </c>
      <c r="B79" s="79" t="s">
        <v>151</v>
      </c>
      <c r="C79" s="538"/>
      <c r="D79" s="46" t="s">
        <v>55</v>
      </c>
      <c r="E79" s="393">
        <f>'[2]06月'!Q79</f>
        <v>18351.98582451945</v>
      </c>
      <c r="F79" s="281">
        <v>3000</v>
      </c>
      <c r="G79" s="275">
        <f t="shared" si="2"/>
        <v>15351.985824519448</v>
      </c>
      <c r="H79" s="396"/>
      <c r="I79" s="397"/>
      <c r="J79" s="398"/>
      <c r="K79" s="399"/>
      <c r="L79" s="392">
        <f t="shared" si="3"/>
        <v>3000</v>
      </c>
    </row>
    <row r="80" spans="1:12" ht="15.75" thickBot="1" thickTop="1">
      <c r="A80" s="78">
        <v>76</v>
      </c>
      <c r="B80" s="79" t="s">
        <v>154</v>
      </c>
      <c r="C80" s="538"/>
      <c r="D80" s="46" t="s">
        <v>57</v>
      </c>
      <c r="E80" s="393">
        <f>'[2]06月'!Q80</f>
        <v>19034.372001496064</v>
      </c>
      <c r="F80" s="281">
        <v>3000</v>
      </c>
      <c r="G80" s="275">
        <f t="shared" si="2"/>
        <v>16034.372001496064</v>
      </c>
      <c r="H80" s="396"/>
      <c r="I80" s="397"/>
      <c r="J80" s="398"/>
      <c r="K80" s="399"/>
      <c r="L80" s="392">
        <f t="shared" si="3"/>
        <v>3000</v>
      </c>
    </row>
    <row r="81" spans="1:12" ht="15.75" thickBot="1" thickTop="1">
      <c r="A81" s="81">
        <v>77</v>
      </c>
      <c r="B81" s="79" t="s">
        <v>155</v>
      </c>
      <c r="C81" s="539"/>
      <c r="D81" s="64" t="s">
        <v>58</v>
      </c>
      <c r="E81" s="414">
        <f>'[2]06月'!Q81</f>
        <v>42571.34491110507</v>
      </c>
      <c r="F81" s="291">
        <v>2000</v>
      </c>
      <c r="G81" s="292">
        <f t="shared" si="2"/>
        <v>40571.34491110507</v>
      </c>
      <c r="H81" s="410"/>
      <c r="I81" s="417"/>
      <c r="J81" s="418"/>
      <c r="K81" s="415"/>
      <c r="L81" s="392">
        <f t="shared" si="3"/>
        <v>2000</v>
      </c>
    </row>
    <row r="82" spans="1:12" ht="15.75" thickBot="1" thickTop="1">
      <c r="A82" s="385">
        <v>78</v>
      </c>
      <c r="B82" s="420" t="s">
        <v>100</v>
      </c>
      <c r="C82" s="537" t="s">
        <v>193</v>
      </c>
      <c r="D82" s="33" t="s">
        <v>11</v>
      </c>
      <c r="E82" s="386">
        <f>'[2]06月'!Q82</f>
        <v>101961.66</v>
      </c>
      <c r="F82" s="274">
        <v>6500</v>
      </c>
      <c r="G82" s="275">
        <f t="shared" si="2"/>
        <v>95461.66</v>
      </c>
      <c r="H82" s="411"/>
      <c r="I82" s="389"/>
      <c r="J82" s="419"/>
      <c r="K82" s="416"/>
      <c r="L82" s="392">
        <f t="shared" si="3"/>
        <v>6500</v>
      </c>
    </row>
    <row r="83" spans="1:12" ht="15.75" thickBot="1" thickTop="1">
      <c r="A83" s="78">
        <v>79</v>
      </c>
      <c r="B83" s="421" t="s">
        <v>261</v>
      </c>
      <c r="C83" s="538"/>
      <c r="D83" s="46" t="s">
        <v>262</v>
      </c>
      <c r="E83" s="393">
        <f>'[2]06月'!Q83</f>
        <v>0</v>
      </c>
      <c r="F83" s="281">
        <v>0</v>
      </c>
      <c r="G83" s="275">
        <f t="shared" si="2"/>
        <v>0</v>
      </c>
      <c r="H83" s="396">
        <v>3000</v>
      </c>
      <c r="I83" s="397"/>
      <c r="J83" s="398"/>
      <c r="K83" s="399"/>
      <c r="L83" s="392">
        <f t="shared" si="3"/>
        <v>3000</v>
      </c>
    </row>
    <row r="84" spans="1:12" ht="15.75" thickBot="1" thickTop="1">
      <c r="A84" s="78">
        <v>80</v>
      </c>
      <c r="B84" s="79" t="s">
        <v>90</v>
      </c>
      <c r="C84" s="538"/>
      <c r="D84" s="46" t="s">
        <v>194</v>
      </c>
      <c r="E84" s="393">
        <f>'[2]06月'!Q84</f>
        <v>24667.273441447134</v>
      </c>
      <c r="F84" s="281">
        <v>4000</v>
      </c>
      <c r="G84" s="275">
        <f t="shared" si="2"/>
        <v>20667.273441447134</v>
      </c>
      <c r="H84" s="396"/>
      <c r="I84" s="397"/>
      <c r="J84" s="398"/>
      <c r="K84" s="399"/>
      <c r="L84" s="392">
        <f t="shared" si="3"/>
        <v>4000</v>
      </c>
    </row>
    <row r="85" spans="1:12" ht="15.75" thickBot="1" thickTop="1">
      <c r="A85" s="78">
        <v>81</v>
      </c>
      <c r="B85" s="79" t="s">
        <v>104</v>
      </c>
      <c r="C85" s="538"/>
      <c r="D85" s="46" t="s">
        <v>15</v>
      </c>
      <c r="E85" s="393">
        <f>'[2]06月'!Q85</f>
        <v>43112.236117406675</v>
      </c>
      <c r="F85" s="281">
        <v>5000</v>
      </c>
      <c r="G85" s="275">
        <f t="shared" si="2"/>
        <v>38112.236117406675</v>
      </c>
      <c r="H85" s="396"/>
      <c r="I85" s="397"/>
      <c r="J85" s="398"/>
      <c r="K85" s="399"/>
      <c r="L85" s="392">
        <f t="shared" si="3"/>
        <v>5000</v>
      </c>
    </row>
    <row r="86" spans="1:12" ht="15.75" thickBot="1" thickTop="1">
      <c r="A86" s="78">
        <v>82</v>
      </c>
      <c r="B86" s="79" t="s">
        <v>109</v>
      </c>
      <c r="C86" s="538"/>
      <c r="D86" s="46" t="s">
        <v>20</v>
      </c>
      <c r="E86" s="393">
        <f>'[2]06月'!Q86</f>
        <v>41395.8502395578</v>
      </c>
      <c r="F86" s="281">
        <v>5000</v>
      </c>
      <c r="G86" s="275">
        <f t="shared" si="2"/>
        <v>36395.8502395578</v>
      </c>
      <c r="H86" s="396"/>
      <c r="I86" s="397"/>
      <c r="J86" s="398"/>
      <c r="K86" s="399"/>
      <c r="L86" s="392">
        <f t="shared" si="3"/>
        <v>5000</v>
      </c>
    </row>
    <row r="87" spans="1:12" ht="15.75" thickBot="1" thickTop="1">
      <c r="A87" s="78">
        <v>83</v>
      </c>
      <c r="B87" s="79" t="s">
        <v>160</v>
      </c>
      <c r="C87" s="538"/>
      <c r="D87" s="46" t="s">
        <v>63</v>
      </c>
      <c r="E87" s="393">
        <f>'[2]06月'!Q87</f>
        <v>42054.20582032924</v>
      </c>
      <c r="F87" s="281">
        <v>4000</v>
      </c>
      <c r="G87" s="275">
        <f t="shared" si="2"/>
        <v>38054.20582032924</v>
      </c>
      <c r="H87" s="396"/>
      <c r="I87" s="397">
        <v>1036</v>
      </c>
      <c r="J87" s="398">
        <v>1036</v>
      </c>
      <c r="K87" s="399"/>
      <c r="L87" s="392">
        <f t="shared" si="3"/>
        <v>5036</v>
      </c>
    </row>
    <row r="88" spans="1:12" ht="15.75" thickBot="1" thickTop="1">
      <c r="A88" s="78">
        <v>84</v>
      </c>
      <c r="B88" s="79" t="s">
        <v>110</v>
      </c>
      <c r="C88" s="538"/>
      <c r="D88" s="46" t="s">
        <v>21</v>
      </c>
      <c r="E88" s="413">
        <f>'[2]06月'!Q88</f>
        <v>31652.8844110883</v>
      </c>
      <c r="F88" s="281">
        <v>3000</v>
      </c>
      <c r="G88" s="275">
        <f t="shared" si="2"/>
        <v>28652.8844110883</v>
      </c>
      <c r="H88" s="396"/>
      <c r="I88" s="397"/>
      <c r="J88" s="398"/>
      <c r="K88" s="399"/>
      <c r="L88" s="392">
        <f t="shared" si="3"/>
        <v>3000</v>
      </c>
    </row>
    <row r="89" spans="1:12" ht="15.75" thickBot="1" thickTop="1">
      <c r="A89" s="78">
        <v>85</v>
      </c>
      <c r="B89" s="79" t="s">
        <v>91</v>
      </c>
      <c r="C89" s="538"/>
      <c r="D89" s="46" t="s">
        <v>4</v>
      </c>
      <c r="E89" s="393">
        <f>'[2]06月'!Q89</f>
        <v>33212.50952294269</v>
      </c>
      <c r="F89" s="281">
        <v>3000</v>
      </c>
      <c r="G89" s="275">
        <f t="shared" si="2"/>
        <v>30212.509522942688</v>
      </c>
      <c r="H89" s="396"/>
      <c r="I89" s="397"/>
      <c r="J89" s="398"/>
      <c r="K89" s="399"/>
      <c r="L89" s="392">
        <f t="shared" si="3"/>
        <v>3000</v>
      </c>
    </row>
    <row r="90" spans="1:12" ht="15.75" thickBot="1" thickTop="1">
      <c r="A90" s="78">
        <v>86</v>
      </c>
      <c r="B90" s="79" t="s">
        <v>125</v>
      </c>
      <c r="C90" s="538"/>
      <c r="D90" s="46" t="s">
        <v>36</v>
      </c>
      <c r="E90" s="393">
        <f>'[2]06月'!Q90</f>
        <v>17782.257895936782</v>
      </c>
      <c r="F90" s="281">
        <v>3000</v>
      </c>
      <c r="G90" s="275">
        <f t="shared" si="2"/>
        <v>14782.257895936782</v>
      </c>
      <c r="H90" s="396"/>
      <c r="I90" s="397"/>
      <c r="J90" s="398"/>
      <c r="K90" s="399"/>
      <c r="L90" s="392">
        <f t="shared" si="3"/>
        <v>3000</v>
      </c>
    </row>
    <row r="91" spans="1:12" ht="15.75" thickBot="1" thickTop="1">
      <c r="A91" s="78">
        <v>87</v>
      </c>
      <c r="B91" s="79" t="s">
        <v>127</v>
      </c>
      <c r="C91" s="538"/>
      <c r="D91" s="46" t="s">
        <v>195</v>
      </c>
      <c r="E91" s="393">
        <f>'[2]06月'!Q91</f>
        <v>18438.257895936782</v>
      </c>
      <c r="F91" s="281">
        <v>3000</v>
      </c>
      <c r="G91" s="275">
        <f t="shared" si="2"/>
        <v>15438.257895936782</v>
      </c>
      <c r="H91" s="396"/>
      <c r="I91" s="397"/>
      <c r="J91" s="398"/>
      <c r="K91" s="399"/>
      <c r="L91" s="392">
        <f t="shared" si="3"/>
        <v>3000</v>
      </c>
    </row>
    <row r="92" spans="1:12" ht="15.75" thickBot="1" thickTop="1">
      <c r="A92" s="78">
        <v>88</v>
      </c>
      <c r="B92" s="79" t="s">
        <v>135</v>
      </c>
      <c r="C92" s="538"/>
      <c r="D92" s="62" t="s">
        <v>42</v>
      </c>
      <c r="E92" s="393">
        <f>'[2]06月'!Q92</f>
        <v>1924.5501507797762</v>
      </c>
      <c r="F92" s="281">
        <v>0</v>
      </c>
      <c r="G92" s="275">
        <f t="shared" si="2"/>
        <v>1924.5501507797762</v>
      </c>
      <c r="H92" s="396"/>
      <c r="I92" s="397"/>
      <c r="J92" s="398"/>
      <c r="K92" s="399"/>
      <c r="L92" s="392">
        <f t="shared" si="3"/>
        <v>0</v>
      </c>
    </row>
    <row r="93" spans="1:12" ht="15.75" thickBot="1" thickTop="1">
      <c r="A93" s="78">
        <v>89</v>
      </c>
      <c r="B93" s="79" t="s">
        <v>148</v>
      </c>
      <c r="C93" s="538"/>
      <c r="D93" s="46" t="s">
        <v>53</v>
      </c>
      <c r="E93" s="393">
        <f>'[2]06月'!Q93</f>
        <v>30143.50446590777</v>
      </c>
      <c r="F93" s="281">
        <v>3000</v>
      </c>
      <c r="G93" s="275">
        <f t="shared" si="2"/>
        <v>27143.50446590777</v>
      </c>
      <c r="H93" s="396"/>
      <c r="I93" s="397"/>
      <c r="J93" s="398"/>
      <c r="K93" s="399"/>
      <c r="L93" s="392">
        <f t="shared" si="3"/>
        <v>3000</v>
      </c>
    </row>
    <row r="94" spans="1:12" ht="15.75" thickBot="1" thickTop="1">
      <c r="A94" s="78">
        <v>90</v>
      </c>
      <c r="B94" s="79" t="s">
        <v>149</v>
      </c>
      <c r="C94" s="538"/>
      <c r="D94" s="46" t="s">
        <v>196</v>
      </c>
      <c r="E94" s="393">
        <f>'[2]06月'!Q94</f>
        <v>22853.617547085094</v>
      </c>
      <c r="F94" s="281">
        <v>3000</v>
      </c>
      <c r="G94" s="275">
        <f t="shared" si="2"/>
        <v>19853.617547085094</v>
      </c>
      <c r="H94" s="396"/>
      <c r="I94" s="397"/>
      <c r="J94" s="398"/>
      <c r="K94" s="399"/>
      <c r="L94" s="392">
        <f t="shared" si="3"/>
        <v>3000</v>
      </c>
    </row>
    <row r="95" spans="1:12" ht="15.75" thickBot="1" thickTop="1">
      <c r="A95" s="78">
        <v>91</v>
      </c>
      <c r="B95" s="79" t="s">
        <v>162</v>
      </c>
      <c r="C95" s="538"/>
      <c r="D95" s="46" t="s">
        <v>64</v>
      </c>
      <c r="E95" s="393">
        <f>'[2]06月'!Q95</f>
        <v>20518.257895936782</v>
      </c>
      <c r="F95" s="281">
        <v>2000</v>
      </c>
      <c r="G95" s="275">
        <f t="shared" si="2"/>
        <v>18518.257895936782</v>
      </c>
      <c r="H95" s="396"/>
      <c r="I95" s="397"/>
      <c r="J95" s="398"/>
      <c r="K95" s="399"/>
      <c r="L95" s="392">
        <f t="shared" si="3"/>
        <v>2000</v>
      </c>
    </row>
    <row r="96" spans="1:12" ht="15.75" thickBot="1" thickTop="1">
      <c r="A96" s="78">
        <v>92</v>
      </c>
      <c r="B96" s="79" t="s">
        <v>170</v>
      </c>
      <c r="C96" s="538"/>
      <c r="D96" s="46" t="s">
        <v>72</v>
      </c>
      <c r="E96" s="393">
        <f>'[2]06月'!Q96</f>
        <v>18558.767895936784</v>
      </c>
      <c r="F96" s="281">
        <v>600</v>
      </c>
      <c r="G96" s="275">
        <f t="shared" si="2"/>
        <v>17958.767895936784</v>
      </c>
      <c r="H96" s="396"/>
      <c r="I96" s="397"/>
      <c r="J96" s="398"/>
      <c r="K96" s="399">
        <v>900</v>
      </c>
      <c r="L96" s="392">
        <f t="shared" si="3"/>
        <v>1500</v>
      </c>
    </row>
    <row r="97" spans="1:12" ht="15.75" thickBot="1" thickTop="1">
      <c r="A97" s="78">
        <v>93</v>
      </c>
      <c r="B97" s="79" t="s">
        <v>171</v>
      </c>
      <c r="C97" s="538"/>
      <c r="D97" s="46" t="s">
        <v>73</v>
      </c>
      <c r="E97" s="393">
        <f>'[2]06月'!Q97</f>
        <v>19013.61032687601</v>
      </c>
      <c r="F97" s="281">
        <v>2000</v>
      </c>
      <c r="G97" s="275">
        <f t="shared" si="2"/>
        <v>17013.61032687601</v>
      </c>
      <c r="H97" s="396"/>
      <c r="I97" s="397"/>
      <c r="J97" s="398"/>
      <c r="K97" s="399"/>
      <c r="L97" s="392">
        <f t="shared" si="3"/>
        <v>2000</v>
      </c>
    </row>
    <row r="98" spans="1:12" ht="15.75" thickBot="1" thickTop="1">
      <c r="A98" s="78">
        <v>94</v>
      </c>
      <c r="B98" s="79" t="s">
        <v>176</v>
      </c>
      <c r="C98" s="538"/>
      <c r="D98" s="46" t="s">
        <v>78</v>
      </c>
      <c r="E98" s="393">
        <f>'[2]06月'!Q98</f>
        <v>-1601.6821040632167</v>
      </c>
      <c r="F98" s="281">
        <v>0</v>
      </c>
      <c r="G98" s="275">
        <f t="shared" si="2"/>
        <v>-1601.6821040632167</v>
      </c>
      <c r="H98" s="396">
        <v>2000</v>
      </c>
      <c r="I98" s="397"/>
      <c r="J98" s="398"/>
      <c r="K98" s="399"/>
      <c r="L98" s="392">
        <f t="shared" si="3"/>
        <v>2000</v>
      </c>
    </row>
    <row r="99" spans="1:12" ht="15.75" thickBot="1" thickTop="1">
      <c r="A99" s="78">
        <v>95</v>
      </c>
      <c r="B99" s="79" t="s">
        <v>178</v>
      </c>
      <c r="C99" s="538"/>
      <c r="D99" s="46" t="s">
        <v>80</v>
      </c>
      <c r="E99" s="393">
        <f>'[2]06月'!Q99</f>
        <v>9703.67032687601</v>
      </c>
      <c r="F99" s="281">
        <v>2000</v>
      </c>
      <c r="G99" s="275">
        <f t="shared" si="2"/>
        <v>7703.67032687601</v>
      </c>
      <c r="H99" s="396"/>
      <c r="I99" s="397"/>
      <c r="J99" s="398"/>
      <c r="K99" s="399"/>
      <c r="L99" s="392">
        <f t="shared" si="3"/>
        <v>2000</v>
      </c>
    </row>
    <row r="100" spans="1:12" ht="15.75" thickBot="1" thickTop="1">
      <c r="A100" s="81">
        <v>96</v>
      </c>
      <c r="B100" s="82" t="s">
        <v>179</v>
      </c>
      <c r="C100" s="539"/>
      <c r="D100" s="64" t="s">
        <v>81</v>
      </c>
      <c r="E100" s="422">
        <f>'[2]06月'!Q100</f>
        <v>21758.675353537663</v>
      </c>
      <c r="F100" s="291">
        <v>2000</v>
      </c>
      <c r="G100" s="402">
        <f t="shared" si="2"/>
        <v>19758.675353537663</v>
      </c>
      <c r="H100" s="403"/>
      <c r="I100" s="404"/>
      <c r="J100" s="405"/>
      <c r="K100" s="406"/>
      <c r="L100" s="392">
        <f t="shared" si="3"/>
        <v>2000</v>
      </c>
    </row>
    <row r="101" spans="1:12" ht="15.75" thickBot="1" thickTop="1">
      <c r="A101" s="166"/>
      <c r="B101" s="359"/>
      <c r="C101" s="423"/>
      <c r="D101" s="424" t="s">
        <v>82</v>
      </c>
      <c r="E101" s="425">
        <f>'[2]06月'!Q101</f>
        <v>4517.4400000000005</v>
      </c>
      <c r="F101" s="334">
        <v>2000</v>
      </c>
      <c r="G101" s="412">
        <f t="shared" si="2"/>
        <v>2517.4400000000005</v>
      </c>
      <c r="H101" s="426"/>
      <c r="I101" s="426"/>
      <c r="J101" s="426"/>
      <c r="K101" s="426"/>
      <c r="L101" s="427">
        <f t="shared" si="3"/>
        <v>2000</v>
      </c>
    </row>
    <row r="102" spans="1:12" ht="15" thickTop="1">
      <c r="A102" s="5"/>
      <c r="B102" s="257"/>
      <c r="C102" s="122"/>
      <c r="D102" s="259"/>
      <c r="E102" s="336"/>
      <c r="F102" s="336"/>
      <c r="G102" s="337"/>
      <c r="H102" s="337"/>
      <c r="I102" s="428"/>
      <c r="J102" s="428"/>
      <c r="K102" s="428"/>
      <c r="L102" s="353"/>
    </row>
    <row r="103" spans="1:13" ht="15" thickBot="1">
      <c r="A103" s="5"/>
      <c r="B103" s="257"/>
      <c r="C103" s="257"/>
      <c r="D103" s="110"/>
      <c r="E103" s="342"/>
      <c r="F103" s="342"/>
      <c r="G103" s="343"/>
      <c r="H103" s="343"/>
      <c r="I103" s="429"/>
      <c r="J103" s="429"/>
      <c r="K103" s="429"/>
      <c r="L103" s="430"/>
      <c r="M103" s="437"/>
    </row>
    <row r="104" spans="1:13" ht="15.75" thickBot="1" thickTop="1">
      <c r="A104" s="179"/>
      <c r="B104" s="96"/>
      <c r="C104" s="436"/>
      <c r="D104" s="261" t="s">
        <v>227</v>
      </c>
      <c r="E104" s="347">
        <f aca="true" t="shared" si="4" ref="E104:L104">SUM(E5:E101)</f>
        <v>1944212.5815184433</v>
      </c>
      <c r="F104" s="347">
        <f t="shared" si="4"/>
        <v>250600</v>
      </c>
      <c r="G104" s="347">
        <f t="shared" si="4"/>
        <v>1693612.5815184438</v>
      </c>
      <c r="H104" s="431">
        <f t="shared" si="4"/>
        <v>8000</v>
      </c>
      <c r="I104" s="431">
        <f>SUM(I5:I101)</f>
        <v>4662</v>
      </c>
      <c r="J104" s="431">
        <f>SUM(J5:J101)</f>
        <v>3362</v>
      </c>
      <c r="K104" s="431">
        <f t="shared" si="4"/>
        <v>900</v>
      </c>
      <c r="L104" s="432">
        <f t="shared" si="4"/>
        <v>262862</v>
      </c>
      <c r="M104" s="435"/>
    </row>
    <row r="105" spans="1:12" ht="15" thickTop="1">
      <c r="A105" s="1"/>
      <c r="B105" s="1"/>
      <c r="C105" s="433"/>
      <c r="L105" s="434"/>
    </row>
  </sheetData>
  <mergeCells count="20"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K3:K4"/>
    <mergeCell ref="L3:L4"/>
    <mergeCell ref="C5:C17"/>
    <mergeCell ref="C63:C81"/>
    <mergeCell ref="C82:C100"/>
    <mergeCell ref="C18:C25"/>
    <mergeCell ref="C26:C36"/>
    <mergeCell ref="C37:C47"/>
    <mergeCell ref="C48:C62"/>
  </mergeCell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K105"/>
  <sheetViews>
    <sheetView workbookViewId="0" topLeftCell="A1">
      <selection activeCell="J112" sqref="J112"/>
    </sheetView>
  </sheetViews>
  <sheetFormatPr defaultColWidth="9.00390625" defaultRowHeight="14.25"/>
  <cols>
    <col min="2" max="2" width="0" style="0" hidden="1" customWidth="1"/>
    <col min="3" max="3" width="4.875" style="0" customWidth="1"/>
    <col min="5" max="5" width="13.875" style="0" customWidth="1"/>
    <col min="6" max="6" width="13.375" style="0" customWidth="1"/>
    <col min="7" max="7" width="14.125" style="0" customWidth="1"/>
    <col min="8" max="8" width="12.25390625" style="0" customWidth="1"/>
    <col min="9" max="9" width="11.00390625" style="0" customWidth="1"/>
    <col min="10" max="10" width="10.875" style="0" customWidth="1"/>
    <col min="11" max="11" width="15.625" style="0" customWidth="1"/>
  </cols>
  <sheetData>
    <row r="1" spans="1:11" ht="23.25" thickBot="1">
      <c r="A1" s="545" t="s">
        <v>263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</row>
    <row r="2" spans="1:11" ht="28.5" customHeight="1" thickBot="1" thickTop="1">
      <c r="A2" s="546" t="s">
        <v>317</v>
      </c>
      <c r="B2" s="547"/>
      <c r="C2" s="547"/>
      <c r="D2" s="547"/>
      <c r="E2" s="547"/>
      <c r="F2" s="547"/>
      <c r="G2" s="547"/>
      <c r="H2" s="547"/>
      <c r="I2" s="547"/>
      <c r="J2" s="547"/>
      <c r="K2" s="548"/>
    </row>
    <row r="3" spans="1:11" ht="15.75" thickBot="1" thickTop="1">
      <c r="A3" s="531" t="s">
        <v>265</v>
      </c>
      <c r="B3" s="529" t="s">
        <v>266</v>
      </c>
      <c r="C3" s="527" t="s">
        <v>267</v>
      </c>
      <c r="D3" s="531" t="s">
        <v>268</v>
      </c>
      <c r="E3" s="502" t="s">
        <v>318</v>
      </c>
      <c r="F3" s="502" t="s">
        <v>280</v>
      </c>
      <c r="G3" s="543" t="s">
        <v>319</v>
      </c>
      <c r="H3" s="551" t="s">
        <v>320</v>
      </c>
      <c r="I3" s="541" t="s">
        <v>321</v>
      </c>
      <c r="J3" s="542"/>
      <c r="K3" s="510" t="s">
        <v>282</v>
      </c>
    </row>
    <row r="4" spans="1:11" ht="37.5" customHeight="1" thickBot="1" thickTop="1">
      <c r="A4" s="532"/>
      <c r="B4" s="530"/>
      <c r="C4" s="528"/>
      <c r="D4" s="532"/>
      <c r="E4" s="552"/>
      <c r="F4" s="503"/>
      <c r="G4" s="544"/>
      <c r="H4" s="553"/>
      <c r="I4" s="384" t="s">
        <v>322</v>
      </c>
      <c r="J4" s="383" t="s">
        <v>323</v>
      </c>
      <c r="K4" s="511"/>
    </row>
    <row r="5" spans="1:11" ht="15.75" thickBot="1" thickTop="1">
      <c r="A5" s="385">
        <v>1</v>
      </c>
      <c r="B5" s="79" t="s">
        <v>101</v>
      </c>
      <c r="C5" s="537" t="s">
        <v>283</v>
      </c>
      <c r="D5" s="33" t="s">
        <v>12</v>
      </c>
      <c r="E5" s="554">
        <f>'[2]07月'!G5</f>
        <v>21629.65</v>
      </c>
      <c r="F5" s="387">
        <v>5000</v>
      </c>
      <c r="G5" s="275">
        <f>E5-F5</f>
        <v>16629.65</v>
      </c>
      <c r="H5" s="555"/>
      <c r="I5" s="389"/>
      <c r="J5" s="390"/>
      <c r="K5" s="392">
        <f>F5+H5+J5</f>
        <v>5000</v>
      </c>
    </row>
    <row r="6" spans="1:11" ht="15.75" thickBot="1" thickTop="1">
      <c r="A6" s="78">
        <v>2</v>
      </c>
      <c r="B6" s="79" t="s">
        <v>119</v>
      </c>
      <c r="C6" s="538"/>
      <c r="D6" s="46" t="s">
        <v>30</v>
      </c>
      <c r="E6" s="554">
        <f>'[2]07月'!G6</f>
        <v>8607.693802813432</v>
      </c>
      <c r="F6" s="281">
        <v>2000</v>
      </c>
      <c r="G6" s="275">
        <f aca="true" t="shared" si="0" ref="G6:G69">E6-F6</f>
        <v>6607.693802813432</v>
      </c>
      <c r="H6" s="556"/>
      <c r="I6" s="397"/>
      <c r="J6" s="398"/>
      <c r="K6" s="392">
        <f aca="true" t="shared" si="1" ref="K6:K69">F6+H6+J6</f>
        <v>2000</v>
      </c>
    </row>
    <row r="7" spans="1:11" ht="15.75" thickBot="1" thickTop="1">
      <c r="A7" s="78">
        <v>3</v>
      </c>
      <c r="B7" s="400" t="s">
        <v>284</v>
      </c>
      <c r="C7" s="538"/>
      <c r="D7" s="46" t="s">
        <v>5</v>
      </c>
      <c r="E7" s="554">
        <f>'[2]07月'!G7</f>
        <v>40034.39602553699</v>
      </c>
      <c r="F7" s="281">
        <v>4000</v>
      </c>
      <c r="G7" s="275">
        <f t="shared" si="0"/>
        <v>36034.39602553699</v>
      </c>
      <c r="H7" s="557"/>
      <c r="I7" s="397"/>
      <c r="J7" s="398"/>
      <c r="K7" s="392">
        <f t="shared" si="1"/>
        <v>4000</v>
      </c>
    </row>
    <row r="8" spans="1:11" ht="15.75" thickBot="1" thickTop="1">
      <c r="A8" s="78">
        <v>4</v>
      </c>
      <c r="B8" s="79" t="s">
        <v>103</v>
      </c>
      <c r="C8" s="538"/>
      <c r="D8" s="46" t="s">
        <v>14</v>
      </c>
      <c r="E8" s="554">
        <f>'[2]07月'!G8</f>
        <v>36733.16023466882</v>
      </c>
      <c r="F8" s="281">
        <v>3000</v>
      </c>
      <c r="G8" s="275">
        <f t="shared" si="0"/>
        <v>33733.16023466882</v>
      </c>
      <c r="H8" s="557"/>
      <c r="I8" s="397"/>
      <c r="J8" s="398"/>
      <c r="K8" s="392">
        <f t="shared" si="1"/>
        <v>3000</v>
      </c>
    </row>
    <row r="9" spans="1:11" ht="15.75" thickBot="1" thickTop="1">
      <c r="A9" s="78">
        <v>5</v>
      </c>
      <c r="B9" s="79" t="s">
        <v>107</v>
      </c>
      <c r="C9" s="538"/>
      <c r="D9" s="46" t="s">
        <v>18</v>
      </c>
      <c r="E9" s="554">
        <f>'[2]07月'!G9</f>
        <v>22617.75687001362</v>
      </c>
      <c r="F9" s="281">
        <v>3000</v>
      </c>
      <c r="G9" s="275">
        <f t="shared" si="0"/>
        <v>19617.75687001362</v>
      </c>
      <c r="H9" s="557"/>
      <c r="I9" s="397"/>
      <c r="J9" s="398"/>
      <c r="K9" s="392">
        <f t="shared" si="1"/>
        <v>3000</v>
      </c>
    </row>
    <row r="10" spans="1:11" ht="15.75" thickBot="1" thickTop="1">
      <c r="A10" s="78">
        <v>6</v>
      </c>
      <c r="B10" s="79" t="s">
        <v>108</v>
      </c>
      <c r="C10" s="538"/>
      <c r="D10" s="46" t="s">
        <v>19</v>
      </c>
      <c r="E10" s="554">
        <f>'[2]07月'!G10</f>
        <v>52681.23460794268</v>
      </c>
      <c r="F10" s="281">
        <v>5000</v>
      </c>
      <c r="G10" s="275">
        <f t="shared" si="0"/>
        <v>47681.23460794268</v>
      </c>
      <c r="H10" s="557"/>
      <c r="I10" s="397"/>
      <c r="J10" s="398"/>
      <c r="K10" s="392">
        <f t="shared" si="1"/>
        <v>5000</v>
      </c>
    </row>
    <row r="11" spans="1:11" ht="15.75" thickBot="1" thickTop="1">
      <c r="A11" s="78">
        <v>7</v>
      </c>
      <c r="B11" s="79" t="s">
        <v>121</v>
      </c>
      <c r="C11" s="538"/>
      <c r="D11" s="46" t="s">
        <v>32</v>
      </c>
      <c r="E11" s="554">
        <f>'[2]07月'!G11</f>
        <v>10846.267390290664</v>
      </c>
      <c r="F11" s="281">
        <v>2000</v>
      </c>
      <c r="G11" s="275">
        <f t="shared" si="0"/>
        <v>8846.267390290664</v>
      </c>
      <c r="H11" s="557"/>
      <c r="I11" s="397"/>
      <c r="J11" s="398"/>
      <c r="K11" s="392">
        <f t="shared" si="1"/>
        <v>2000</v>
      </c>
    </row>
    <row r="12" spans="1:11" ht="15.75" thickBot="1" thickTop="1">
      <c r="A12" s="78">
        <v>8</v>
      </c>
      <c r="B12" s="79" t="s">
        <v>126</v>
      </c>
      <c r="C12" s="538"/>
      <c r="D12" s="46" t="s">
        <v>37</v>
      </c>
      <c r="E12" s="554">
        <f>'[2]07月'!G12</f>
        <v>21595.990707658973</v>
      </c>
      <c r="F12" s="281">
        <v>1500</v>
      </c>
      <c r="G12" s="275">
        <f t="shared" si="0"/>
        <v>20095.990707658973</v>
      </c>
      <c r="H12" s="557"/>
      <c r="I12" s="397"/>
      <c r="J12" s="398"/>
      <c r="K12" s="392">
        <f t="shared" si="1"/>
        <v>1500</v>
      </c>
    </row>
    <row r="13" spans="1:11" ht="15.75" thickBot="1" thickTop="1">
      <c r="A13" s="78">
        <v>9</v>
      </c>
      <c r="B13" s="79" t="s">
        <v>133</v>
      </c>
      <c r="C13" s="538"/>
      <c r="D13" s="46" t="s">
        <v>285</v>
      </c>
      <c r="E13" s="554">
        <f>'[2]07月'!G13</f>
        <v>6809.727536074499</v>
      </c>
      <c r="F13" s="281">
        <v>1000</v>
      </c>
      <c r="G13" s="275">
        <f t="shared" si="0"/>
        <v>5809.727536074499</v>
      </c>
      <c r="H13" s="557"/>
      <c r="I13" s="397"/>
      <c r="J13" s="398"/>
      <c r="K13" s="392">
        <f t="shared" si="1"/>
        <v>1000</v>
      </c>
    </row>
    <row r="14" spans="1:11" ht="15.75" thickBot="1" thickTop="1">
      <c r="A14" s="78">
        <v>10</v>
      </c>
      <c r="B14" s="79" t="s">
        <v>137</v>
      </c>
      <c r="C14" s="538"/>
      <c r="D14" s="46" t="s">
        <v>44</v>
      </c>
      <c r="E14" s="554">
        <f>'[2]07月'!G14</f>
        <v>13704.125071091152</v>
      </c>
      <c r="F14" s="281">
        <v>3000</v>
      </c>
      <c r="G14" s="275">
        <f t="shared" si="0"/>
        <v>10704.125071091152</v>
      </c>
      <c r="H14" s="557"/>
      <c r="I14" s="397"/>
      <c r="J14" s="398"/>
      <c r="K14" s="392">
        <f t="shared" si="1"/>
        <v>3000</v>
      </c>
    </row>
    <row r="15" spans="1:11" ht="15.75" thickBot="1" thickTop="1">
      <c r="A15" s="78">
        <v>11</v>
      </c>
      <c r="B15" s="79" t="s">
        <v>141</v>
      </c>
      <c r="C15" s="538"/>
      <c r="D15" s="46" t="s">
        <v>48</v>
      </c>
      <c r="E15" s="554">
        <f>'[2]07月'!G15</f>
        <v>21934.31872276066</v>
      </c>
      <c r="F15" s="281">
        <v>3000</v>
      </c>
      <c r="G15" s="275">
        <f t="shared" si="0"/>
        <v>18934.31872276066</v>
      </c>
      <c r="H15" s="557"/>
      <c r="I15" s="397"/>
      <c r="J15" s="398"/>
      <c r="K15" s="392">
        <f t="shared" si="1"/>
        <v>3000</v>
      </c>
    </row>
    <row r="16" spans="1:11" ht="15.75" thickBot="1" thickTop="1">
      <c r="A16" s="78">
        <v>12</v>
      </c>
      <c r="B16" s="79" t="s">
        <v>145</v>
      </c>
      <c r="C16" s="538"/>
      <c r="D16" s="46" t="s">
        <v>286</v>
      </c>
      <c r="E16" s="554">
        <f>'[2]07月'!G16</f>
        <v>16290.307754182224</v>
      </c>
      <c r="F16" s="281">
        <v>3000</v>
      </c>
      <c r="G16" s="275">
        <f t="shared" si="0"/>
        <v>13290.307754182224</v>
      </c>
      <c r="H16" s="557"/>
      <c r="I16" s="397"/>
      <c r="J16" s="398"/>
      <c r="K16" s="392">
        <f t="shared" si="1"/>
        <v>3000</v>
      </c>
    </row>
    <row r="17" spans="1:11" ht="15.75" thickBot="1" thickTop="1">
      <c r="A17" s="81">
        <v>13</v>
      </c>
      <c r="B17" s="79" t="s">
        <v>152</v>
      </c>
      <c r="C17" s="539"/>
      <c r="D17" s="64" t="s">
        <v>287</v>
      </c>
      <c r="E17" s="401">
        <f>'[2]07月'!G17</f>
        <v>10435.841776815836</v>
      </c>
      <c r="F17" s="291">
        <v>2000</v>
      </c>
      <c r="G17" s="402">
        <f t="shared" si="0"/>
        <v>8435.841776815836</v>
      </c>
      <c r="H17" s="558"/>
      <c r="I17" s="404"/>
      <c r="J17" s="405"/>
      <c r="K17" s="392">
        <f t="shared" si="1"/>
        <v>2000</v>
      </c>
    </row>
    <row r="18" spans="1:11" ht="15.75" thickBot="1" thickTop="1">
      <c r="A18" s="385">
        <v>14</v>
      </c>
      <c r="B18" s="79" t="s">
        <v>142</v>
      </c>
      <c r="C18" s="537" t="s">
        <v>288</v>
      </c>
      <c r="D18" s="55" t="s">
        <v>49</v>
      </c>
      <c r="E18" s="559">
        <f>'[2]07月'!G18</f>
        <v>41237.03479300058</v>
      </c>
      <c r="F18" s="274">
        <v>5000</v>
      </c>
      <c r="G18" s="407">
        <f t="shared" si="0"/>
        <v>36237.03479300058</v>
      </c>
      <c r="H18" s="388"/>
      <c r="I18" s="408"/>
      <c r="J18" s="409"/>
      <c r="K18" s="392">
        <f t="shared" si="1"/>
        <v>5000</v>
      </c>
    </row>
    <row r="19" spans="1:11" ht="15.75" thickBot="1" thickTop="1">
      <c r="A19" s="78">
        <v>15</v>
      </c>
      <c r="B19" s="79" t="s">
        <v>177</v>
      </c>
      <c r="C19" s="538"/>
      <c r="D19" s="46" t="s">
        <v>79</v>
      </c>
      <c r="E19" s="554">
        <f>'[2]07月'!G19</f>
        <v>4732.317420941927</v>
      </c>
      <c r="F19" s="281">
        <v>1000</v>
      </c>
      <c r="G19" s="275">
        <f t="shared" si="0"/>
        <v>3732.3174209419267</v>
      </c>
      <c r="H19" s="396"/>
      <c r="I19" s="397"/>
      <c r="J19" s="398"/>
      <c r="K19" s="392">
        <f t="shared" si="1"/>
        <v>1000</v>
      </c>
    </row>
    <row r="20" spans="1:11" ht="15.75" thickBot="1" thickTop="1">
      <c r="A20" s="78">
        <v>16</v>
      </c>
      <c r="B20" s="79" t="s">
        <v>95</v>
      </c>
      <c r="C20" s="538"/>
      <c r="D20" s="46" t="s">
        <v>7</v>
      </c>
      <c r="E20" s="554">
        <f>'[2]07月'!G20</f>
        <v>9680.282431294476</v>
      </c>
      <c r="F20" s="281">
        <v>2000</v>
      </c>
      <c r="G20" s="275">
        <f t="shared" si="0"/>
        <v>7680.282431294476</v>
      </c>
      <c r="H20" s="396"/>
      <c r="I20" s="397"/>
      <c r="J20" s="398"/>
      <c r="K20" s="392">
        <f t="shared" si="1"/>
        <v>2000</v>
      </c>
    </row>
    <row r="21" spans="1:11" ht="15.75" thickBot="1" thickTop="1">
      <c r="A21" s="78">
        <v>17</v>
      </c>
      <c r="B21" s="79" t="s">
        <v>102</v>
      </c>
      <c r="C21" s="538"/>
      <c r="D21" s="46" t="s">
        <v>13</v>
      </c>
      <c r="E21" s="554">
        <f>'[2]07月'!G21</f>
        <v>8297.239888895354</v>
      </c>
      <c r="F21" s="281">
        <v>2000</v>
      </c>
      <c r="G21" s="275">
        <f t="shared" si="0"/>
        <v>6297.239888895354</v>
      </c>
      <c r="H21" s="396"/>
      <c r="I21" s="397"/>
      <c r="J21" s="398"/>
      <c r="K21" s="392">
        <f t="shared" si="1"/>
        <v>2000</v>
      </c>
    </row>
    <row r="22" spans="1:11" ht="15.75" thickBot="1" thickTop="1">
      <c r="A22" s="78">
        <v>18</v>
      </c>
      <c r="B22" s="79" t="s">
        <v>128</v>
      </c>
      <c r="C22" s="538"/>
      <c r="D22" s="46" t="s">
        <v>38</v>
      </c>
      <c r="E22" s="554">
        <f>'[2]07月'!G22</f>
        <v>18668.43500024605</v>
      </c>
      <c r="F22" s="281">
        <v>3000</v>
      </c>
      <c r="G22" s="275">
        <f t="shared" si="0"/>
        <v>15668.435000246049</v>
      </c>
      <c r="H22" s="396"/>
      <c r="I22" s="397"/>
      <c r="J22" s="398"/>
      <c r="K22" s="392">
        <f t="shared" si="1"/>
        <v>3000</v>
      </c>
    </row>
    <row r="23" spans="1:11" ht="15.75" thickBot="1" thickTop="1">
      <c r="A23" s="78">
        <v>19</v>
      </c>
      <c r="B23" s="79" t="s">
        <v>147</v>
      </c>
      <c r="C23" s="538"/>
      <c r="D23" s="46" t="s">
        <v>52</v>
      </c>
      <c r="E23" s="554">
        <f>'[2]07月'!G23</f>
        <v>13089.55604574022</v>
      </c>
      <c r="F23" s="281">
        <v>3000</v>
      </c>
      <c r="G23" s="275">
        <f t="shared" si="0"/>
        <v>10089.55604574022</v>
      </c>
      <c r="H23" s="396"/>
      <c r="I23" s="397"/>
      <c r="J23" s="398"/>
      <c r="K23" s="392">
        <f t="shared" si="1"/>
        <v>3000</v>
      </c>
    </row>
    <row r="24" spans="1:11" ht="15.75" thickBot="1" thickTop="1">
      <c r="A24" s="78">
        <v>20</v>
      </c>
      <c r="B24" s="79" t="s">
        <v>157</v>
      </c>
      <c r="C24" s="538"/>
      <c r="D24" s="46" t="s">
        <v>60</v>
      </c>
      <c r="E24" s="554">
        <f>'[2]07月'!G24</f>
        <v>11143.964032658863</v>
      </c>
      <c r="F24" s="281">
        <v>2000</v>
      </c>
      <c r="G24" s="275">
        <f t="shared" si="0"/>
        <v>9143.964032658863</v>
      </c>
      <c r="H24" s="396"/>
      <c r="I24" s="397"/>
      <c r="J24" s="398"/>
      <c r="K24" s="392">
        <f t="shared" si="1"/>
        <v>2000</v>
      </c>
    </row>
    <row r="25" spans="1:11" ht="15.75" thickBot="1" thickTop="1">
      <c r="A25" s="81">
        <v>21</v>
      </c>
      <c r="B25" s="79" t="s">
        <v>167</v>
      </c>
      <c r="C25" s="540"/>
      <c r="D25" s="255" t="s">
        <v>69</v>
      </c>
      <c r="E25" s="560">
        <f>'[2]07月'!G25</f>
        <v>11877.21766928667</v>
      </c>
      <c r="F25" s="291">
        <v>2000</v>
      </c>
      <c r="G25" s="402">
        <f t="shared" si="0"/>
        <v>9877.21766928667</v>
      </c>
      <c r="H25" s="410"/>
      <c r="I25" s="404"/>
      <c r="J25" s="405"/>
      <c r="K25" s="392">
        <f t="shared" si="1"/>
        <v>2000</v>
      </c>
    </row>
    <row r="26" spans="1:11" ht="15.75" thickBot="1" thickTop="1">
      <c r="A26" s="385">
        <v>22</v>
      </c>
      <c r="B26" s="256" t="s">
        <v>105</v>
      </c>
      <c r="C26" s="499" t="s">
        <v>289</v>
      </c>
      <c r="D26" s="302" t="s">
        <v>16</v>
      </c>
      <c r="E26" s="386">
        <f>'[2]07月'!G26</f>
        <v>28060.101819930613</v>
      </c>
      <c r="F26" s="274">
        <v>4000</v>
      </c>
      <c r="G26" s="407">
        <f t="shared" si="0"/>
        <v>24060.101819930613</v>
      </c>
      <c r="H26" s="411"/>
      <c r="I26" s="412"/>
      <c r="J26" s="390"/>
      <c r="K26" s="392">
        <f t="shared" si="1"/>
        <v>4000</v>
      </c>
    </row>
    <row r="27" spans="1:11" ht="15.75" thickBot="1" thickTop="1">
      <c r="A27" s="78">
        <v>23</v>
      </c>
      <c r="B27" s="256" t="s">
        <v>97</v>
      </c>
      <c r="C27" s="500"/>
      <c r="D27" s="46" t="s">
        <v>290</v>
      </c>
      <c r="E27" s="554">
        <f>'[2]07月'!G27</f>
        <v>16546.268886622267</v>
      </c>
      <c r="F27" s="281">
        <v>2000</v>
      </c>
      <c r="G27" s="275">
        <f t="shared" si="0"/>
        <v>14546.268886622267</v>
      </c>
      <c r="H27" s="396"/>
      <c r="I27" s="397"/>
      <c r="J27" s="398"/>
      <c r="K27" s="392">
        <f t="shared" si="1"/>
        <v>2000</v>
      </c>
    </row>
    <row r="28" spans="1:11" ht="15.75" thickBot="1" thickTop="1">
      <c r="A28" s="78">
        <v>24</v>
      </c>
      <c r="B28" s="256" t="s">
        <v>93</v>
      </c>
      <c r="C28" s="500"/>
      <c r="D28" s="46" t="s">
        <v>6</v>
      </c>
      <c r="E28" s="554">
        <f>'[2]07月'!G28</f>
        <v>9172.662976104824</v>
      </c>
      <c r="F28" s="281">
        <v>2000</v>
      </c>
      <c r="G28" s="275">
        <f t="shared" si="0"/>
        <v>7172.662976104824</v>
      </c>
      <c r="H28" s="396"/>
      <c r="I28" s="397"/>
      <c r="J28" s="398"/>
      <c r="K28" s="392">
        <f t="shared" si="1"/>
        <v>2000</v>
      </c>
    </row>
    <row r="29" spans="1:11" ht="15.75" thickBot="1" thickTop="1">
      <c r="A29" s="78">
        <v>25</v>
      </c>
      <c r="B29" s="256" t="s">
        <v>96</v>
      </c>
      <c r="C29" s="500"/>
      <c r="D29" s="46" t="s">
        <v>8</v>
      </c>
      <c r="E29" s="554">
        <f>'[2]07月'!G29</f>
        <v>15707.007640075724</v>
      </c>
      <c r="F29" s="281">
        <v>3000</v>
      </c>
      <c r="G29" s="275">
        <f t="shared" si="0"/>
        <v>12707.007640075724</v>
      </c>
      <c r="H29" s="396"/>
      <c r="I29" s="397"/>
      <c r="J29" s="398"/>
      <c r="K29" s="392">
        <f t="shared" si="1"/>
        <v>3000</v>
      </c>
    </row>
    <row r="30" spans="1:11" ht="15.75" thickBot="1" thickTop="1">
      <c r="A30" s="78">
        <v>26</v>
      </c>
      <c r="B30" s="256" t="s">
        <v>98</v>
      </c>
      <c r="C30" s="500"/>
      <c r="D30" s="46" t="s">
        <v>9</v>
      </c>
      <c r="E30" s="554">
        <f>'[2]07月'!G30</f>
        <v>10205.834139738305</v>
      </c>
      <c r="F30" s="281">
        <v>2000</v>
      </c>
      <c r="G30" s="275">
        <f t="shared" si="0"/>
        <v>8205.834139738305</v>
      </c>
      <c r="H30" s="396"/>
      <c r="I30" s="397"/>
      <c r="J30" s="398"/>
      <c r="K30" s="392">
        <f t="shared" si="1"/>
        <v>2000</v>
      </c>
    </row>
    <row r="31" spans="1:11" ht="15.75" thickBot="1" thickTop="1">
      <c r="A31" s="78">
        <v>27</v>
      </c>
      <c r="B31" s="256" t="s">
        <v>112</v>
      </c>
      <c r="C31" s="500"/>
      <c r="D31" s="46" t="s">
        <v>23</v>
      </c>
      <c r="E31" s="554">
        <f>'[2]07月'!G31</f>
        <v>-15262.148089971988</v>
      </c>
      <c r="F31" s="281">
        <v>0</v>
      </c>
      <c r="G31" s="275">
        <f t="shared" si="0"/>
        <v>-15262.148089971988</v>
      </c>
      <c r="H31" s="396"/>
      <c r="I31" s="397"/>
      <c r="J31" s="398"/>
      <c r="K31" s="392">
        <f t="shared" si="1"/>
        <v>0</v>
      </c>
    </row>
    <row r="32" spans="1:11" ht="15.75" thickBot="1" thickTop="1">
      <c r="A32" s="78">
        <v>28</v>
      </c>
      <c r="B32" s="256" t="s">
        <v>114</v>
      </c>
      <c r="C32" s="500"/>
      <c r="D32" s="46" t="s">
        <v>25</v>
      </c>
      <c r="E32" s="554">
        <f>'[2]07月'!G32</f>
        <v>10250.18979191752</v>
      </c>
      <c r="F32" s="281">
        <v>2000</v>
      </c>
      <c r="G32" s="275">
        <f t="shared" si="0"/>
        <v>8250.18979191752</v>
      </c>
      <c r="H32" s="396"/>
      <c r="I32" s="397"/>
      <c r="J32" s="398"/>
      <c r="K32" s="392">
        <f t="shared" si="1"/>
        <v>2000</v>
      </c>
    </row>
    <row r="33" spans="1:11" ht="15.75" thickBot="1" thickTop="1">
      <c r="A33" s="78">
        <v>29</v>
      </c>
      <c r="B33" s="256" t="s">
        <v>153</v>
      </c>
      <c r="C33" s="500"/>
      <c r="D33" s="46" t="s">
        <v>56</v>
      </c>
      <c r="E33" s="554">
        <f>'[2]07月'!G33</f>
        <v>5612.455894446615</v>
      </c>
      <c r="F33" s="281">
        <v>2000</v>
      </c>
      <c r="G33" s="275">
        <f t="shared" si="0"/>
        <v>3612.4558944466153</v>
      </c>
      <c r="H33" s="396"/>
      <c r="I33" s="397"/>
      <c r="J33" s="398"/>
      <c r="K33" s="392">
        <f t="shared" si="1"/>
        <v>2000</v>
      </c>
    </row>
    <row r="34" spans="1:11" ht="15.75" thickBot="1" thickTop="1">
      <c r="A34" s="78">
        <v>30</v>
      </c>
      <c r="B34" s="256" t="s">
        <v>158</v>
      </c>
      <c r="C34" s="500"/>
      <c r="D34" s="46" t="s">
        <v>61</v>
      </c>
      <c r="E34" s="554">
        <f>'[2]07月'!G34</f>
        <v>13795.916578517441</v>
      </c>
      <c r="F34" s="281">
        <v>3000</v>
      </c>
      <c r="G34" s="275">
        <f t="shared" si="0"/>
        <v>10795.916578517441</v>
      </c>
      <c r="H34" s="396"/>
      <c r="I34" s="397"/>
      <c r="J34" s="398"/>
      <c r="K34" s="392">
        <f t="shared" si="1"/>
        <v>3000</v>
      </c>
    </row>
    <row r="35" spans="1:11" ht="15.75" thickBot="1" thickTop="1">
      <c r="A35" s="78">
        <v>31</v>
      </c>
      <c r="B35" s="256" t="s">
        <v>172</v>
      </c>
      <c r="C35" s="500"/>
      <c r="D35" s="46" t="s">
        <v>74</v>
      </c>
      <c r="E35" s="554">
        <f>'[2]07月'!G35</f>
        <v>9497.73862331279</v>
      </c>
      <c r="F35" s="281">
        <v>2000</v>
      </c>
      <c r="G35" s="275">
        <f t="shared" si="0"/>
        <v>7497.738623312791</v>
      </c>
      <c r="H35" s="396"/>
      <c r="I35" s="397"/>
      <c r="J35" s="398"/>
      <c r="K35" s="392">
        <f t="shared" si="1"/>
        <v>2000</v>
      </c>
    </row>
    <row r="36" spans="1:11" ht="15.75" thickBot="1" thickTop="1">
      <c r="A36" s="81">
        <v>32</v>
      </c>
      <c r="B36" s="256" t="s">
        <v>173</v>
      </c>
      <c r="C36" s="501"/>
      <c r="D36" s="80" t="s">
        <v>75</v>
      </c>
      <c r="E36" s="560">
        <f>'[2]07月'!G36</f>
        <v>0</v>
      </c>
      <c r="F36" s="291">
        <v>0</v>
      </c>
      <c r="G36" s="402">
        <f t="shared" si="0"/>
        <v>0</v>
      </c>
      <c r="H36" s="403">
        <v>2000</v>
      </c>
      <c r="I36" s="404"/>
      <c r="J36" s="405"/>
      <c r="K36" s="392">
        <f t="shared" si="1"/>
        <v>2000</v>
      </c>
    </row>
    <row r="37" spans="1:11" ht="15.75" thickBot="1" thickTop="1">
      <c r="A37" s="385">
        <v>33</v>
      </c>
      <c r="B37" s="79" t="s">
        <v>106</v>
      </c>
      <c r="C37" s="537" t="s">
        <v>291</v>
      </c>
      <c r="D37" s="55" t="s">
        <v>17</v>
      </c>
      <c r="E37" s="386">
        <f>'[2]07月'!G37</f>
        <v>12580.894817271459</v>
      </c>
      <c r="F37" s="274">
        <v>3000</v>
      </c>
      <c r="G37" s="407">
        <f t="shared" si="0"/>
        <v>9580.894817271459</v>
      </c>
      <c r="H37" s="388"/>
      <c r="I37" s="412"/>
      <c r="J37" s="390"/>
      <c r="K37" s="392">
        <f t="shared" si="1"/>
        <v>3000</v>
      </c>
    </row>
    <row r="38" spans="1:11" ht="15.75" thickBot="1" thickTop="1">
      <c r="A38" s="78">
        <v>34</v>
      </c>
      <c r="B38" s="79" t="s">
        <v>131</v>
      </c>
      <c r="C38" s="538"/>
      <c r="D38" s="46" t="s">
        <v>39</v>
      </c>
      <c r="E38" s="554">
        <f>'[2]07月'!G38</f>
        <v>13558.860528251978</v>
      </c>
      <c r="F38" s="281">
        <v>3000</v>
      </c>
      <c r="G38" s="275">
        <f t="shared" si="0"/>
        <v>10558.860528251978</v>
      </c>
      <c r="H38" s="396"/>
      <c r="I38" s="397"/>
      <c r="J38" s="398"/>
      <c r="K38" s="392">
        <f t="shared" si="1"/>
        <v>3000</v>
      </c>
    </row>
    <row r="39" spans="1:11" ht="15.75" thickBot="1" thickTop="1">
      <c r="A39" s="78">
        <v>35</v>
      </c>
      <c r="B39" s="79" t="s">
        <v>94</v>
      </c>
      <c r="C39" s="538"/>
      <c r="D39" s="46" t="s">
        <v>292</v>
      </c>
      <c r="E39" s="554">
        <f>'[2]07月'!G39</f>
        <v>16815.89192506605</v>
      </c>
      <c r="F39" s="281">
        <v>3000</v>
      </c>
      <c r="G39" s="275">
        <f t="shared" si="0"/>
        <v>13815.891925066051</v>
      </c>
      <c r="H39" s="396"/>
      <c r="I39" s="397"/>
      <c r="J39" s="398"/>
      <c r="K39" s="392">
        <f t="shared" si="1"/>
        <v>3000</v>
      </c>
    </row>
    <row r="40" spans="1:11" ht="15.75" thickBot="1" thickTop="1">
      <c r="A40" s="78">
        <v>36</v>
      </c>
      <c r="B40" s="79" t="s">
        <v>116</v>
      </c>
      <c r="C40" s="538"/>
      <c r="D40" s="46" t="s">
        <v>27</v>
      </c>
      <c r="E40" s="554">
        <f>'[2]07月'!G40</f>
        <v>13340.054715740265</v>
      </c>
      <c r="F40" s="281">
        <v>3000</v>
      </c>
      <c r="G40" s="275">
        <f t="shared" si="0"/>
        <v>10340.054715740265</v>
      </c>
      <c r="H40" s="396"/>
      <c r="I40" s="397"/>
      <c r="J40" s="398"/>
      <c r="K40" s="392">
        <f t="shared" si="1"/>
        <v>3000</v>
      </c>
    </row>
    <row r="41" spans="1:11" ht="15.75" thickBot="1" thickTop="1">
      <c r="A41" s="78">
        <v>37</v>
      </c>
      <c r="B41" s="79" t="s">
        <v>138</v>
      </c>
      <c r="C41" s="538"/>
      <c r="D41" s="62" t="s">
        <v>45</v>
      </c>
      <c r="E41" s="554">
        <f>'[2]07月'!G41</f>
        <v>21991.804371408936</v>
      </c>
      <c r="F41" s="281">
        <v>3000</v>
      </c>
      <c r="G41" s="275">
        <f t="shared" si="0"/>
        <v>18991.804371408936</v>
      </c>
      <c r="H41" s="396"/>
      <c r="I41" s="397"/>
      <c r="J41" s="398"/>
      <c r="K41" s="392">
        <f t="shared" si="1"/>
        <v>3000</v>
      </c>
    </row>
    <row r="42" spans="1:11" ht="15.75" thickBot="1" thickTop="1">
      <c r="A42" s="78">
        <v>38</v>
      </c>
      <c r="B42" s="79" t="s">
        <v>150</v>
      </c>
      <c r="C42" s="538"/>
      <c r="D42" s="46" t="s">
        <v>54</v>
      </c>
      <c r="E42" s="554">
        <f>'[2]07月'!G42</f>
        <v>3445.6760784436265</v>
      </c>
      <c r="F42" s="281">
        <v>1000</v>
      </c>
      <c r="G42" s="275">
        <f t="shared" si="0"/>
        <v>2445.6760784436265</v>
      </c>
      <c r="H42" s="396"/>
      <c r="I42" s="397"/>
      <c r="J42" s="398"/>
      <c r="K42" s="392">
        <f t="shared" si="1"/>
        <v>1000</v>
      </c>
    </row>
    <row r="43" spans="1:11" ht="15.75" thickBot="1" thickTop="1">
      <c r="A43" s="78">
        <v>39</v>
      </c>
      <c r="B43" s="79" t="s">
        <v>159</v>
      </c>
      <c r="C43" s="538"/>
      <c r="D43" s="46" t="s">
        <v>62</v>
      </c>
      <c r="E43" s="554">
        <f>'[2]07月'!G43</f>
        <v>20302.815953172783</v>
      </c>
      <c r="F43" s="281">
        <v>3000</v>
      </c>
      <c r="G43" s="275">
        <f t="shared" si="0"/>
        <v>17302.815953172783</v>
      </c>
      <c r="H43" s="396"/>
      <c r="I43" s="397"/>
      <c r="J43" s="398"/>
      <c r="K43" s="392">
        <f t="shared" si="1"/>
        <v>3000</v>
      </c>
    </row>
    <row r="44" spans="1:11" ht="15.75" thickBot="1" thickTop="1">
      <c r="A44" s="78">
        <v>40</v>
      </c>
      <c r="B44" s="79" t="s">
        <v>163</v>
      </c>
      <c r="C44" s="538"/>
      <c r="D44" s="46" t="s">
        <v>65</v>
      </c>
      <c r="E44" s="554">
        <f>'[2]07月'!G44</f>
        <v>-6929.806081410985</v>
      </c>
      <c r="F44" s="281">
        <v>0</v>
      </c>
      <c r="G44" s="275">
        <f t="shared" si="0"/>
        <v>-6929.806081410985</v>
      </c>
      <c r="H44" s="396">
        <v>1000</v>
      </c>
      <c r="I44" s="397"/>
      <c r="J44" s="398"/>
      <c r="K44" s="392">
        <f t="shared" si="1"/>
        <v>1000</v>
      </c>
    </row>
    <row r="45" spans="1:11" ht="15.75" thickBot="1" thickTop="1">
      <c r="A45" s="78">
        <v>41</v>
      </c>
      <c r="B45" s="79" t="s">
        <v>166</v>
      </c>
      <c r="C45" s="538"/>
      <c r="D45" s="46" t="s">
        <v>68</v>
      </c>
      <c r="E45" s="554">
        <f>'[2]07月'!G45</f>
        <v>-14941.32835886638</v>
      </c>
      <c r="F45" s="281">
        <v>0</v>
      </c>
      <c r="G45" s="275">
        <f t="shared" si="0"/>
        <v>-14941.32835886638</v>
      </c>
      <c r="H45" s="396"/>
      <c r="I45" s="397"/>
      <c r="J45" s="398"/>
      <c r="K45" s="392">
        <f t="shared" si="1"/>
        <v>0</v>
      </c>
    </row>
    <row r="46" spans="1:11" ht="15.75" thickBot="1" thickTop="1">
      <c r="A46" s="78">
        <v>42</v>
      </c>
      <c r="B46" s="79" t="s">
        <v>169</v>
      </c>
      <c r="C46" s="538"/>
      <c r="D46" s="46" t="s">
        <v>71</v>
      </c>
      <c r="E46" s="554">
        <f>'[2]07月'!G46</f>
        <v>5310.929434025111</v>
      </c>
      <c r="F46" s="281">
        <v>1000</v>
      </c>
      <c r="G46" s="275">
        <f t="shared" si="0"/>
        <v>4310.929434025111</v>
      </c>
      <c r="H46" s="396"/>
      <c r="I46" s="397"/>
      <c r="J46" s="398"/>
      <c r="K46" s="392">
        <f t="shared" si="1"/>
        <v>1000</v>
      </c>
    </row>
    <row r="47" spans="1:11" ht="15.75" thickBot="1" thickTop="1">
      <c r="A47" s="81">
        <v>43</v>
      </c>
      <c r="B47" s="79" t="s">
        <v>175</v>
      </c>
      <c r="C47" s="539"/>
      <c r="D47" s="64" t="s">
        <v>77</v>
      </c>
      <c r="E47" s="560">
        <f>'[2]07月'!G47</f>
        <v>16359.8895827772</v>
      </c>
      <c r="F47" s="291">
        <v>3000</v>
      </c>
      <c r="G47" s="402">
        <f t="shared" si="0"/>
        <v>13359.8895827772</v>
      </c>
      <c r="H47" s="410"/>
      <c r="I47" s="417"/>
      <c r="J47" s="418"/>
      <c r="K47" s="392">
        <f t="shared" si="1"/>
        <v>3000</v>
      </c>
    </row>
    <row r="48" spans="1:11" ht="15.75" thickBot="1" thickTop="1">
      <c r="A48" s="385">
        <v>44</v>
      </c>
      <c r="B48" s="79" t="s">
        <v>87</v>
      </c>
      <c r="C48" s="537" t="s">
        <v>293</v>
      </c>
      <c r="D48" s="55" t="s">
        <v>2</v>
      </c>
      <c r="E48" s="386">
        <f>'[2]07月'!G48</f>
        <v>25292.69724188134</v>
      </c>
      <c r="F48" s="274">
        <v>4000</v>
      </c>
      <c r="G48" s="407">
        <f t="shared" si="0"/>
        <v>21292.69724188134</v>
      </c>
      <c r="H48" s="411"/>
      <c r="I48" s="389"/>
      <c r="J48" s="419"/>
      <c r="K48" s="392">
        <f t="shared" si="1"/>
        <v>4000</v>
      </c>
    </row>
    <row r="49" spans="1:11" ht="15.75" thickBot="1" thickTop="1">
      <c r="A49" s="78">
        <v>45</v>
      </c>
      <c r="B49" s="79" t="s">
        <v>140</v>
      </c>
      <c r="C49" s="538"/>
      <c r="D49" s="46" t="s">
        <v>47</v>
      </c>
      <c r="E49" s="554">
        <f>'[2]07月'!G49</f>
        <v>17491.877676275242</v>
      </c>
      <c r="F49" s="281">
        <v>3000</v>
      </c>
      <c r="G49" s="275">
        <f t="shared" si="0"/>
        <v>14491.877676275242</v>
      </c>
      <c r="H49" s="396"/>
      <c r="I49" s="397"/>
      <c r="J49" s="398"/>
      <c r="K49" s="392">
        <f t="shared" si="1"/>
        <v>3000</v>
      </c>
    </row>
    <row r="50" spans="1:11" ht="15.75" thickBot="1" thickTop="1">
      <c r="A50" s="78">
        <v>46</v>
      </c>
      <c r="B50" s="79" t="s">
        <v>86</v>
      </c>
      <c r="C50" s="538"/>
      <c r="D50" s="46" t="s">
        <v>1</v>
      </c>
      <c r="E50" s="554">
        <f>'[2]07月'!G50</f>
        <v>23890.5042336764</v>
      </c>
      <c r="F50" s="281">
        <v>3000</v>
      </c>
      <c r="G50" s="275">
        <f t="shared" si="0"/>
        <v>20890.5042336764</v>
      </c>
      <c r="H50" s="396"/>
      <c r="I50" s="397"/>
      <c r="J50" s="398"/>
      <c r="K50" s="392">
        <f t="shared" si="1"/>
        <v>3000</v>
      </c>
    </row>
    <row r="51" spans="1:11" ht="15.75" thickBot="1" thickTop="1">
      <c r="A51" s="78">
        <v>47</v>
      </c>
      <c r="B51" s="79" t="s">
        <v>88</v>
      </c>
      <c r="C51" s="538"/>
      <c r="D51" s="46" t="s">
        <v>294</v>
      </c>
      <c r="E51" s="554">
        <f>'[2]07月'!G51</f>
        <v>2712.722438230827</v>
      </c>
      <c r="F51" s="281">
        <v>1000</v>
      </c>
      <c r="G51" s="275">
        <f t="shared" si="0"/>
        <v>1712.7224382308268</v>
      </c>
      <c r="H51" s="396"/>
      <c r="I51" s="397"/>
      <c r="J51" s="398"/>
      <c r="K51" s="392">
        <f t="shared" si="1"/>
        <v>1000</v>
      </c>
    </row>
    <row r="52" spans="1:11" ht="15.75" thickBot="1" thickTop="1">
      <c r="A52" s="78">
        <v>48</v>
      </c>
      <c r="B52" s="79" t="s">
        <v>89</v>
      </c>
      <c r="C52" s="538"/>
      <c r="D52" s="46" t="s">
        <v>3</v>
      </c>
      <c r="E52" s="554">
        <f>'[2]07月'!G52</f>
        <v>17231.534587048453</v>
      </c>
      <c r="F52" s="281">
        <v>3000</v>
      </c>
      <c r="G52" s="275">
        <f t="shared" si="0"/>
        <v>14231.534587048453</v>
      </c>
      <c r="H52" s="396"/>
      <c r="I52" s="397"/>
      <c r="J52" s="398"/>
      <c r="K52" s="392">
        <f t="shared" si="1"/>
        <v>3000</v>
      </c>
    </row>
    <row r="53" spans="1:11" ht="15.75" thickBot="1" thickTop="1">
      <c r="A53" s="78">
        <v>49</v>
      </c>
      <c r="B53" s="79" t="s">
        <v>122</v>
      </c>
      <c r="C53" s="538"/>
      <c r="D53" s="46" t="s">
        <v>33</v>
      </c>
      <c r="E53" s="554">
        <f>'[2]07月'!G53</f>
        <v>20873.63582451945</v>
      </c>
      <c r="F53" s="281">
        <v>3000</v>
      </c>
      <c r="G53" s="275">
        <f t="shared" si="0"/>
        <v>17873.63582451945</v>
      </c>
      <c r="H53" s="396"/>
      <c r="I53" s="397"/>
      <c r="J53" s="398"/>
      <c r="K53" s="392">
        <f t="shared" si="1"/>
        <v>3000</v>
      </c>
    </row>
    <row r="54" spans="1:11" ht="15.75" thickBot="1" thickTop="1">
      <c r="A54" s="78">
        <v>50</v>
      </c>
      <c r="B54" s="79" t="s">
        <v>123</v>
      </c>
      <c r="C54" s="538"/>
      <c r="D54" s="46" t="s">
        <v>34</v>
      </c>
      <c r="E54" s="554">
        <f>'[2]07月'!G54</f>
        <v>20517.89206860558</v>
      </c>
      <c r="F54" s="281">
        <v>3000</v>
      </c>
      <c r="G54" s="275">
        <f t="shared" si="0"/>
        <v>17517.89206860558</v>
      </c>
      <c r="H54" s="396"/>
      <c r="I54" s="397"/>
      <c r="J54" s="398"/>
      <c r="K54" s="392">
        <f t="shared" si="1"/>
        <v>3000</v>
      </c>
    </row>
    <row r="55" spans="1:11" ht="15.75" thickBot="1" thickTop="1">
      <c r="A55" s="78">
        <v>51</v>
      </c>
      <c r="B55" s="79" t="s">
        <v>124</v>
      </c>
      <c r="C55" s="538"/>
      <c r="D55" s="46" t="s">
        <v>35</v>
      </c>
      <c r="E55" s="554">
        <f>'[2]07月'!G55</f>
        <v>25589.09524646717</v>
      </c>
      <c r="F55" s="281">
        <v>3000</v>
      </c>
      <c r="G55" s="275">
        <f t="shared" si="0"/>
        <v>22589.09524646717</v>
      </c>
      <c r="H55" s="396"/>
      <c r="I55" s="397"/>
      <c r="J55" s="398"/>
      <c r="K55" s="392">
        <f t="shared" si="1"/>
        <v>3000</v>
      </c>
    </row>
    <row r="56" spans="1:11" ht="15.75" thickBot="1" thickTop="1">
      <c r="A56" s="78">
        <v>52</v>
      </c>
      <c r="B56" s="79" t="s">
        <v>130</v>
      </c>
      <c r="C56" s="538"/>
      <c r="D56" s="46" t="s">
        <v>295</v>
      </c>
      <c r="E56" s="554">
        <f>'[2]07月'!G56</f>
        <v>15026.98841565309</v>
      </c>
      <c r="F56" s="281">
        <v>3000</v>
      </c>
      <c r="G56" s="275">
        <f t="shared" si="0"/>
        <v>12026.98841565309</v>
      </c>
      <c r="H56" s="396"/>
      <c r="I56" s="397"/>
      <c r="J56" s="398"/>
      <c r="K56" s="392">
        <f t="shared" si="1"/>
        <v>3000</v>
      </c>
    </row>
    <row r="57" spans="1:11" ht="15.75" thickBot="1" thickTop="1">
      <c r="A57" s="78">
        <v>53</v>
      </c>
      <c r="B57" s="79" t="s">
        <v>132</v>
      </c>
      <c r="C57" s="538"/>
      <c r="D57" s="46" t="s">
        <v>40</v>
      </c>
      <c r="E57" s="554">
        <f>'[2]07月'!G57</f>
        <v>20640.700473938028</v>
      </c>
      <c r="F57" s="281">
        <v>3000</v>
      </c>
      <c r="G57" s="275">
        <f t="shared" si="0"/>
        <v>17640.700473938028</v>
      </c>
      <c r="H57" s="396"/>
      <c r="I57" s="397"/>
      <c r="J57" s="398"/>
      <c r="K57" s="392">
        <f t="shared" si="1"/>
        <v>3000</v>
      </c>
    </row>
    <row r="58" spans="1:11" ht="15.75" thickBot="1" thickTop="1">
      <c r="A58" s="78">
        <v>54</v>
      </c>
      <c r="B58" s="79" t="s">
        <v>139</v>
      </c>
      <c r="C58" s="538"/>
      <c r="D58" s="46" t="s">
        <v>46</v>
      </c>
      <c r="E58" s="554">
        <f>'[2]07月'!G58</f>
        <v>19922.800625717355</v>
      </c>
      <c r="F58" s="281">
        <v>3000</v>
      </c>
      <c r="G58" s="275">
        <f t="shared" si="0"/>
        <v>16922.800625717355</v>
      </c>
      <c r="H58" s="396"/>
      <c r="I58" s="397"/>
      <c r="J58" s="398"/>
      <c r="K58" s="392">
        <f t="shared" si="1"/>
        <v>3000</v>
      </c>
    </row>
    <row r="59" spans="1:11" ht="15.75" thickBot="1" thickTop="1">
      <c r="A59" s="78">
        <v>55</v>
      </c>
      <c r="B59" s="79" t="s">
        <v>144</v>
      </c>
      <c r="C59" s="538"/>
      <c r="D59" s="46" t="s">
        <v>51</v>
      </c>
      <c r="E59" s="554">
        <f>'[2]07月'!G59</f>
        <v>8493.497357658744</v>
      </c>
      <c r="F59" s="281">
        <v>3000</v>
      </c>
      <c r="G59" s="275">
        <f t="shared" si="0"/>
        <v>5493.497357658744</v>
      </c>
      <c r="H59" s="396"/>
      <c r="I59" s="397"/>
      <c r="J59" s="398"/>
      <c r="K59" s="392">
        <f t="shared" si="1"/>
        <v>3000</v>
      </c>
    </row>
    <row r="60" spans="1:11" ht="15.75" thickBot="1" thickTop="1">
      <c r="A60" s="78">
        <v>56</v>
      </c>
      <c r="B60" s="79" t="s">
        <v>161</v>
      </c>
      <c r="C60" s="538"/>
      <c r="D60" s="46" t="s">
        <v>296</v>
      </c>
      <c r="E60" s="554">
        <f>'[2]07月'!G60</f>
        <v>1037.1432465271573</v>
      </c>
      <c r="F60" s="281">
        <v>1037.14</v>
      </c>
      <c r="G60" s="275">
        <f t="shared" si="0"/>
        <v>0.0032465271572164056</v>
      </c>
      <c r="H60" s="396"/>
      <c r="I60" s="397"/>
      <c r="J60" s="398"/>
      <c r="K60" s="392">
        <f t="shared" si="1"/>
        <v>1037.14</v>
      </c>
    </row>
    <row r="61" spans="1:11" ht="15.75" thickBot="1" thickTop="1">
      <c r="A61" s="78">
        <v>57</v>
      </c>
      <c r="B61" s="79" t="s">
        <v>165</v>
      </c>
      <c r="C61" s="538"/>
      <c r="D61" s="46" t="s">
        <v>67</v>
      </c>
      <c r="E61" s="554">
        <f>'[2]07月'!G61</f>
        <v>10908.289191191972</v>
      </c>
      <c r="F61" s="281">
        <v>3000</v>
      </c>
      <c r="G61" s="275">
        <f t="shared" si="0"/>
        <v>7908.289191191972</v>
      </c>
      <c r="H61" s="396"/>
      <c r="I61" s="397"/>
      <c r="J61" s="398"/>
      <c r="K61" s="392">
        <f t="shared" si="1"/>
        <v>3000</v>
      </c>
    </row>
    <row r="62" spans="1:11" ht="15.75" thickBot="1" thickTop="1">
      <c r="A62" s="81">
        <v>58</v>
      </c>
      <c r="B62" s="79" t="s">
        <v>168</v>
      </c>
      <c r="C62" s="539"/>
      <c r="D62" s="64" t="s">
        <v>70</v>
      </c>
      <c r="E62" s="560">
        <f>'[2]07月'!G62</f>
        <v>-20258.966688066037</v>
      </c>
      <c r="F62" s="291">
        <v>0</v>
      </c>
      <c r="G62" s="402">
        <f t="shared" si="0"/>
        <v>-20258.966688066037</v>
      </c>
      <c r="H62" s="403"/>
      <c r="I62" s="404">
        <v>2590</v>
      </c>
      <c r="J62" s="405">
        <v>1300</v>
      </c>
      <c r="K62" s="392">
        <f t="shared" si="1"/>
        <v>1300</v>
      </c>
    </row>
    <row r="63" spans="1:11" ht="15.75" thickBot="1" thickTop="1">
      <c r="A63" s="385">
        <v>59</v>
      </c>
      <c r="B63" s="79" t="s">
        <v>113</v>
      </c>
      <c r="C63" s="537" t="s">
        <v>297</v>
      </c>
      <c r="D63" s="55" t="s">
        <v>24</v>
      </c>
      <c r="E63" s="386">
        <f>'[2]07月'!G63</f>
        <v>56075.41630388633</v>
      </c>
      <c r="F63" s="274">
        <v>5000</v>
      </c>
      <c r="G63" s="407">
        <f t="shared" si="0"/>
        <v>51075.41630388633</v>
      </c>
      <c r="H63" s="388"/>
      <c r="I63" s="408"/>
      <c r="J63" s="409"/>
      <c r="K63" s="392">
        <f t="shared" si="1"/>
        <v>5000</v>
      </c>
    </row>
    <row r="64" spans="1:11" ht="15.75" thickBot="1" thickTop="1">
      <c r="A64" s="78">
        <v>60</v>
      </c>
      <c r="B64" s="79" t="s">
        <v>164</v>
      </c>
      <c r="C64" s="538"/>
      <c r="D64" s="46" t="s">
        <v>66</v>
      </c>
      <c r="E64" s="554">
        <f>'[2]07月'!G64</f>
        <v>26736.938895595158</v>
      </c>
      <c r="F64" s="281">
        <v>4000</v>
      </c>
      <c r="G64" s="275">
        <f t="shared" si="0"/>
        <v>22736.938895595158</v>
      </c>
      <c r="H64" s="396"/>
      <c r="I64" s="397"/>
      <c r="J64" s="398"/>
      <c r="K64" s="392">
        <f t="shared" si="1"/>
        <v>4000</v>
      </c>
    </row>
    <row r="65" spans="1:11" ht="15.75" thickBot="1" thickTop="1">
      <c r="A65" s="78">
        <v>61</v>
      </c>
      <c r="B65" s="79" t="s">
        <v>174</v>
      </c>
      <c r="C65" s="538"/>
      <c r="D65" s="46" t="s">
        <v>76</v>
      </c>
      <c r="E65" s="554">
        <f>'[2]07月'!G65</f>
        <v>31011.532680975055</v>
      </c>
      <c r="F65" s="281">
        <v>4000</v>
      </c>
      <c r="G65" s="275">
        <f t="shared" si="0"/>
        <v>27011.532680975055</v>
      </c>
      <c r="H65" s="396"/>
      <c r="I65" s="397"/>
      <c r="J65" s="398"/>
      <c r="K65" s="392">
        <f t="shared" si="1"/>
        <v>4000</v>
      </c>
    </row>
    <row r="66" spans="1:11" ht="15.75" thickBot="1" thickTop="1">
      <c r="A66" s="78">
        <v>62</v>
      </c>
      <c r="B66" s="79" t="s">
        <v>156</v>
      </c>
      <c r="C66" s="538"/>
      <c r="D66" s="46" t="s">
        <v>59</v>
      </c>
      <c r="E66" s="554">
        <f>'[2]07月'!G66</f>
        <v>23158.39140175993</v>
      </c>
      <c r="F66" s="281">
        <v>2000</v>
      </c>
      <c r="G66" s="275">
        <f t="shared" si="0"/>
        <v>21158.39140175993</v>
      </c>
      <c r="H66" s="396"/>
      <c r="I66" s="397"/>
      <c r="J66" s="398"/>
      <c r="K66" s="392">
        <f t="shared" si="1"/>
        <v>2000</v>
      </c>
    </row>
    <row r="67" spans="1:11" ht="15.75" thickBot="1" thickTop="1">
      <c r="A67" s="78">
        <v>63</v>
      </c>
      <c r="B67" s="79" t="s">
        <v>85</v>
      </c>
      <c r="C67" s="538"/>
      <c r="D67" s="46" t="s">
        <v>298</v>
      </c>
      <c r="E67" s="554">
        <f>'[2]07月'!G67</f>
        <v>21321.644689607536</v>
      </c>
      <c r="F67" s="281">
        <v>3000</v>
      </c>
      <c r="G67" s="275">
        <f t="shared" si="0"/>
        <v>18321.644689607536</v>
      </c>
      <c r="H67" s="396"/>
      <c r="I67" s="397"/>
      <c r="J67" s="398"/>
      <c r="K67" s="392">
        <f t="shared" si="1"/>
        <v>3000</v>
      </c>
    </row>
    <row r="68" spans="1:11" ht="15.75" thickBot="1" thickTop="1">
      <c r="A68" s="78">
        <v>64</v>
      </c>
      <c r="B68" s="79" t="s">
        <v>99</v>
      </c>
      <c r="C68" s="538"/>
      <c r="D68" s="46" t="s">
        <v>10</v>
      </c>
      <c r="E68" s="554">
        <f>'[2]07月'!G68</f>
        <v>15865.164262848863</v>
      </c>
      <c r="F68" s="281">
        <v>3000</v>
      </c>
      <c r="G68" s="275">
        <f t="shared" si="0"/>
        <v>12865.164262848863</v>
      </c>
      <c r="H68" s="396"/>
      <c r="I68" s="397"/>
      <c r="J68" s="398"/>
      <c r="K68" s="392">
        <f t="shared" si="1"/>
        <v>3000</v>
      </c>
    </row>
    <row r="69" spans="1:11" ht="15.75" thickBot="1" thickTop="1">
      <c r="A69" s="78">
        <v>65</v>
      </c>
      <c r="B69" s="79" t="s">
        <v>111</v>
      </c>
      <c r="C69" s="538"/>
      <c r="D69" s="46" t="s">
        <v>22</v>
      </c>
      <c r="E69" s="554">
        <f>'[2]07月'!G69</f>
        <v>9404.28231870525</v>
      </c>
      <c r="F69" s="281">
        <v>2000</v>
      </c>
      <c r="G69" s="275">
        <f t="shared" si="0"/>
        <v>7404.282318705251</v>
      </c>
      <c r="H69" s="396"/>
      <c r="I69" s="397"/>
      <c r="J69" s="398"/>
      <c r="K69" s="392">
        <f t="shared" si="1"/>
        <v>2000</v>
      </c>
    </row>
    <row r="70" spans="1:11" ht="15.75" thickBot="1" thickTop="1">
      <c r="A70" s="78">
        <v>66</v>
      </c>
      <c r="B70" s="79" t="s">
        <v>115</v>
      </c>
      <c r="C70" s="538"/>
      <c r="D70" s="46" t="s">
        <v>26</v>
      </c>
      <c r="E70" s="554">
        <f>'[2]07月'!G70</f>
        <v>17424.257558676283</v>
      </c>
      <c r="F70" s="281">
        <v>2000</v>
      </c>
      <c r="G70" s="275">
        <f aca="true" t="shared" si="2" ref="G70:G101">E70-F70</f>
        <v>15424.257558676283</v>
      </c>
      <c r="H70" s="396"/>
      <c r="I70" s="397"/>
      <c r="J70" s="398"/>
      <c r="K70" s="392">
        <f aca="true" t="shared" si="3" ref="K70:K101">F70+H70+J70</f>
        <v>2000</v>
      </c>
    </row>
    <row r="71" spans="1:11" ht="15.75" thickBot="1" thickTop="1">
      <c r="A71" s="78">
        <v>67</v>
      </c>
      <c r="B71" s="79" t="s">
        <v>117</v>
      </c>
      <c r="C71" s="538"/>
      <c r="D71" s="46" t="s">
        <v>28</v>
      </c>
      <c r="E71" s="554">
        <f>'[2]07月'!G71</f>
        <v>21505.59822713572</v>
      </c>
      <c r="F71" s="281">
        <v>3000</v>
      </c>
      <c r="G71" s="275">
        <f t="shared" si="2"/>
        <v>18505.59822713572</v>
      </c>
      <c r="H71" s="396"/>
      <c r="I71" s="397"/>
      <c r="J71" s="398"/>
      <c r="K71" s="392">
        <f t="shared" si="3"/>
        <v>3000</v>
      </c>
    </row>
    <row r="72" spans="1:11" ht="15.75" thickBot="1" thickTop="1">
      <c r="A72" s="78">
        <v>68</v>
      </c>
      <c r="B72" s="79" t="s">
        <v>118</v>
      </c>
      <c r="C72" s="538"/>
      <c r="D72" s="46" t="s">
        <v>29</v>
      </c>
      <c r="E72" s="554">
        <f>'[2]07月'!G72</f>
        <v>15615.802720740336</v>
      </c>
      <c r="F72" s="281">
        <v>3000</v>
      </c>
      <c r="G72" s="275">
        <f t="shared" si="2"/>
        <v>12615.802720740336</v>
      </c>
      <c r="H72" s="396"/>
      <c r="I72" s="397"/>
      <c r="J72" s="398"/>
      <c r="K72" s="392">
        <f t="shared" si="3"/>
        <v>3000</v>
      </c>
    </row>
    <row r="73" spans="1:11" ht="15.75" thickBot="1" thickTop="1">
      <c r="A73" s="78">
        <v>69</v>
      </c>
      <c r="B73" s="79" t="s">
        <v>120</v>
      </c>
      <c r="C73" s="538"/>
      <c r="D73" s="46" t="s">
        <v>31</v>
      </c>
      <c r="E73" s="554">
        <f>'[2]07月'!G73</f>
        <v>9861.059724040671</v>
      </c>
      <c r="F73" s="281">
        <v>2000</v>
      </c>
      <c r="G73" s="275">
        <f t="shared" si="2"/>
        <v>7861.059724040671</v>
      </c>
      <c r="H73" s="396"/>
      <c r="I73" s="397"/>
      <c r="J73" s="398"/>
      <c r="K73" s="392">
        <f t="shared" si="3"/>
        <v>2000</v>
      </c>
    </row>
    <row r="74" spans="1:11" ht="15.75" thickBot="1" thickTop="1">
      <c r="A74" s="78">
        <v>70</v>
      </c>
      <c r="B74" s="79" t="s">
        <v>129</v>
      </c>
      <c r="C74" s="538"/>
      <c r="D74" s="46" t="s">
        <v>299</v>
      </c>
      <c r="E74" s="554">
        <f>'[2]07月'!G74</f>
        <v>18127.380896176343</v>
      </c>
      <c r="F74" s="281">
        <v>3000</v>
      </c>
      <c r="G74" s="275">
        <f t="shared" si="2"/>
        <v>15127.380896176343</v>
      </c>
      <c r="H74" s="396"/>
      <c r="I74" s="397"/>
      <c r="J74" s="398"/>
      <c r="K74" s="392">
        <f t="shared" si="3"/>
        <v>3000</v>
      </c>
    </row>
    <row r="75" spans="1:11" ht="15.75" thickBot="1" thickTop="1">
      <c r="A75" s="78">
        <v>71</v>
      </c>
      <c r="B75" s="79" t="s">
        <v>134</v>
      </c>
      <c r="C75" s="538"/>
      <c r="D75" s="46" t="s">
        <v>41</v>
      </c>
      <c r="E75" s="554">
        <f>'[2]07月'!G75</f>
        <v>21908.337337455512</v>
      </c>
      <c r="F75" s="281">
        <v>3000</v>
      </c>
      <c r="G75" s="275">
        <f t="shared" si="2"/>
        <v>18908.337337455512</v>
      </c>
      <c r="H75" s="396"/>
      <c r="I75" s="397"/>
      <c r="J75" s="398"/>
      <c r="K75" s="392">
        <f t="shared" si="3"/>
        <v>3000</v>
      </c>
    </row>
    <row r="76" spans="1:11" ht="15.75" thickBot="1" thickTop="1">
      <c r="A76" s="78">
        <v>72</v>
      </c>
      <c r="B76" s="79" t="s">
        <v>136</v>
      </c>
      <c r="C76" s="538"/>
      <c r="D76" s="46" t="s">
        <v>43</v>
      </c>
      <c r="E76" s="554">
        <f>'[2]07月'!G76</f>
        <v>32360.46844983346</v>
      </c>
      <c r="F76" s="281">
        <v>3000</v>
      </c>
      <c r="G76" s="275">
        <f t="shared" si="2"/>
        <v>29360.46844983346</v>
      </c>
      <c r="H76" s="396"/>
      <c r="I76" s="397"/>
      <c r="J76" s="398"/>
      <c r="K76" s="392">
        <f t="shared" si="3"/>
        <v>3000</v>
      </c>
    </row>
    <row r="77" spans="1:11" ht="15.75" thickBot="1" thickTop="1">
      <c r="A77" s="78">
        <v>73</v>
      </c>
      <c r="B77" s="79" t="s">
        <v>143</v>
      </c>
      <c r="C77" s="538"/>
      <c r="D77" s="46" t="s">
        <v>50</v>
      </c>
      <c r="E77" s="554">
        <f>'[2]07月'!G77</f>
        <v>17173.668837891404</v>
      </c>
      <c r="F77" s="281">
        <v>2000</v>
      </c>
      <c r="G77" s="275">
        <f t="shared" si="2"/>
        <v>15173.668837891404</v>
      </c>
      <c r="H77" s="396"/>
      <c r="I77" s="397"/>
      <c r="J77" s="398"/>
      <c r="K77" s="392">
        <f t="shared" si="3"/>
        <v>2000</v>
      </c>
    </row>
    <row r="78" spans="1:11" ht="15.75" thickBot="1" thickTop="1">
      <c r="A78" s="78">
        <v>74</v>
      </c>
      <c r="B78" s="79" t="s">
        <v>146</v>
      </c>
      <c r="C78" s="538"/>
      <c r="D78" s="46" t="s">
        <v>300</v>
      </c>
      <c r="E78" s="554">
        <f>'[2]07月'!G78</f>
        <v>18098.746324664742</v>
      </c>
      <c r="F78" s="281">
        <v>3000</v>
      </c>
      <c r="G78" s="275">
        <f t="shared" si="2"/>
        <v>15098.746324664742</v>
      </c>
      <c r="H78" s="396"/>
      <c r="I78" s="397"/>
      <c r="J78" s="398"/>
      <c r="K78" s="392">
        <f t="shared" si="3"/>
        <v>3000</v>
      </c>
    </row>
    <row r="79" spans="1:11" ht="15.75" thickBot="1" thickTop="1">
      <c r="A79" s="78">
        <v>75</v>
      </c>
      <c r="B79" s="79" t="s">
        <v>151</v>
      </c>
      <c r="C79" s="538"/>
      <c r="D79" s="46" t="s">
        <v>55</v>
      </c>
      <c r="E79" s="554">
        <f>'[2]07月'!G79</f>
        <v>15351.985824519448</v>
      </c>
      <c r="F79" s="281">
        <v>3000</v>
      </c>
      <c r="G79" s="275">
        <f t="shared" si="2"/>
        <v>12351.985824519448</v>
      </c>
      <c r="H79" s="396"/>
      <c r="I79" s="397"/>
      <c r="J79" s="398"/>
      <c r="K79" s="392">
        <f t="shared" si="3"/>
        <v>3000</v>
      </c>
    </row>
    <row r="80" spans="1:11" ht="15.75" thickBot="1" thickTop="1">
      <c r="A80" s="78">
        <v>76</v>
      </c>
      <c r="B80" s="79" t="s">
        <v>154</v>
      </c>
      <c r="C80" s="538"/>
      <c r="D80" s="46" t="s">
        <v>57</v>
      </c>
      <c r="E80" s="554">
        <f>'[2]07月'!G80</f>
        <v>16034.372001496064</v>
      </c>
      <c r="F80" s="281">
        <v>3000</v>
      </c>
      <c r="G80" s="275">
        <f t="shared" si="2"/>
        <v>13034.372001496064</v>
      </c>
      <c r="H80" s="396"/>
      <c r="I80" s="397"/>
      <c r="J80" s="398"/>
      <c r="K80" s="392">
        <f t="shared" si="3"/>
        <v>3000</v>
      </c>
    </row>
    <row r="81" spans="1:11" ht="15.75" thickBot="1" thickTop="1">
      <c r="A81" s="81">
        <v>77</v>
      </c>
      <c r="B81" s="79" t="s">
        <v>155</v>
      </c>
      <c r="C81" s="539"/>
      <c r="D81" s="64" t="s">
        <v>58</v>
      </c>
      <c r="E81" s="560">
        <f>'[2]07月'!G81</f>
        <v>40571.34491110507</v>
      </c>
      <c r="F81" s="291">
        <v>2000</v>
      </c>
      <c r="G81" s="292">
        <f t="shared" si="2"/>
        <v>38571.34491110507</v>
      </c>
      <c r="H81" s="410"/>
      <c r="I81" s="417"/>
      <c r="J81" s="418"/>
      <c r="K81" s="392">
        <f t="shared" si="3"/>
        <v>2000</v>
      </c>
    </row>
    <row r="82" spans="1:11" ht="15.75" thickBot="1" thickTop="1">
      <c r="A82" s="385">
        <v>78</v>
      </c>
      <c r="B82" s="420" t="s">
        <v>100</v>
      </c>
      <c r="C82" s="537" t="s">
        <v>301</v>
      </c>
      <c r="D82" s="33" t="s">
        <v>11</v>
      </c>
      <c r="E82" s="386">
        <f>'[2]07月'!G82</f>
        <v>95461.66</v>
      </c>
      <c r="F82" s="274">
        <v>6500</v>
      </c>
      <c r="G82" s="275">
        <f t="shared" si="2"/>
        <v>88961.66</v>
      </c>
      <c r="H82" s="411"/>
      <c r="I82" s="389"/>
      <c r="J82" s="419"/>
      <c r="K82" s="392">
        <f t="shared" si="3"/>
        <v>6500</v>
      </c>
    </row>
    <row r="83" spans="1:11" ht="15.75" thickBot="1" thickTop="1">
      <c r="A83" s="78">
        <v>79</v>
      </c>
      <c r="B83" s="421" t="s">
        <v>261</v>
      </c>
      <c r="C83" s="538"/>
      <c r="D83" s="46" t="s">
        <v>324</v>
      </c>
      <c r="E83" s="554">
        <f>'[2]07月'!G83</f>
        <v>0</v>
      </c>
      <c r="F83" s="281">
        <v>0</v>
      </c>
      <c r="G83" s="275">
        <f t="shared" si="2"/>
        <v>0</v>
      </c>
      <c r="H83" s="396">
        <v>3000</v>
      </c>
      <c r="I83" s="397"/>
      <c r="J83" s="398"/>
      <c r="K83" s="392">
        <f t="shared" si="3"/>
        <v>3000</v>
      </c>
    </row>
    <row r="84" spans="1:11" ht="15.75" thickBot="1" thickTop="1">
      <c r="A84" s="78">
        <v>80</v>
      </c>
      <c r="B84" s="79" t="s">
        <v>90</v>
      </c>
      <c r="C84" s="538"/>
      <c r="D84" s="46" t="s">
        <v>302</v>
      </c>
      <c r="E84" s="554">
        <f>'[2]07月'!G84</f>
        <v>20667.273441447134</v>
      </c>
      <c r="F84" s="281">
        <v>4000</v>
      </c>
      <c r="G84" s="275">
        <f t="shared" si="2"/>
        <v>16667.273441447134</v>
      </c>
      <c r="H84" s="396"/>
      <c r="I84" s="397"/>
      <c r="J84" s="398"/>
      <c r="K84" s="392">
        <f t="shared" si="3"/>
        <v>4000</v>
      </c>
    </row>
    <row r="85" spans="1:11" ht="15.75" thickBot="1" thickTop="1">
      <c r="A85" s="78">
        <v>81</v>
      </c>
      <c r="B85" s="79" t="s">
        <v>104</v>
      </c>
      <c r="C85" s="538"/>
      <c r="D85" s="46" t="s">
        <v>15</v>
      </c>
      <c r="E85" s="554">
        <f>'[2]07月'!G85</f>
        <v>38112.236117406675</v>
      </c>
      <c r="F85" s="281">
        <v>5000</v>
      </c>
      <c r="G85" s="275">
        <f t="shared" si="2"/>
        <v>33112.236117406675</v>
      </c>
      <c r="H85" s="396"/>
      <c r="I85" s="397"/>
      <c r="J85" s="398"/>
      <c r="K85" s="392">
        <f t="shared" si="3"/>
        <v>5000</v>
      </c>
    </row>
    <row r="86" spans="1:11" ht="15.75" thickBot="1" thickTop="1">
      <c r="A86" s="78">
        <v>82</v>
      </c>
      <c r="B86" s="79" t="s">
        <v>109</v>
      </c>
      <c r="C86" s="538"/>
      <c r="D86" s="46" t="s">
        <v>20</v>
      </c>
      <c r="E86" s="554">
        <f>'[2]07月'!G86</f>
        <v>36395.8502395578</v>
      </c>
      <c r="F86" s="281">
        <v>5000</v>
      </c>
      <c r="G86" s="275">
        <f t="shared" si="2"/>
        <v>31395.850239557803</v>
      </c>
      <c r="H86" s="396"/>
      <c r="I86" s="397"/>
      <c r="J86" s="398"/>
      <c r="K86" s="392">
        <f t="shared" si="3"/>
        <v>5000</v>
      </c>
    </row>
    <row r="87" spans="1:11" ht="15.75" thickBot="1" thickTop="1">
      <c r="A87" s="78">
        <v>83</v>
      </c>
      <c r="B87" s="79" t="s">
        <v>160</v>
      </c>
      <c r="C87" s="538"/>
      <c r="D87" s="46" t="s">
        <v>63</v>
      </c>
      <c r="E87" s="554">
        <f>'[2]07月'!G87</f>
        <v>38054.20582032924</v>
      </c>
      <c r="F87" s="281">
        <v>5000</v>
      </c>
      <c r="G87" s="275">
        <f t="shared" si="2"/>
        <v>33054.20582032924</v>
      </c>
      <c r="H87" s="396"/>
      <c r="I87" s="397"/>
      <c r="J87" s="398"/>
      <c r="K87" s="392">
        <f t="shared" si="3"/>
        <v>5000</v>
      </c>
    </row>
    <row r="88" spans="1:11" ht="15.75" thickBot="1" thickTop="1">
      <c r="A88" s="78">
        <v>84</v>
      </c>
      <c r="B88" s="79" t="s">
        <v>110</v>
      </c>
      <c r="C88" s="538"/>
      <c r="D88" s="46" t="s">
        <v>21</v>
      </c>
      <c r="E88" s="554">
        <f>'[2]07月'!G88</f>
        <v>28652.8844110883</v>
      </c>
      <c r="F88" s="281">
        <v>3000</v>
      </c>
      <c r="G88" s="275">
        <f t="shared" si="2"/>
        <v>25652.8844110883</v>
      </c>
      <c r="H88" s="396"/>
      <c r="I88" s="397"/>
      <c r="J88" s="398"/>
      <c r="K88" s="392">
        <f t="shared" si="3"/>
        <v>3000</v>
      </c>
    </row>
    <row r="89" spans="1:11" ht="15.75" thickBot="1" thickTop="1">
      <c r="A89" s="78">
        <v>85</v>
      </c>
      <c r="B89" s="79" t="s">
        <v>91</v>
      </c>
      <c r="C89" s="538"/>
      <c r="D89" s="46" t="s">
        <v>4</v>
      </c>
      <c r="E89" s="554">
        <f>'[2]07月'!G89</f>
        <v>30212.509522942688</v>
      </c>
      <c r="F89" s="281">
        <v>3000</v>
      </c>
      <c r="G89" s="275">
        <f t="shared" si="2"/>
        <v>27212.509522942688</v>
      </c>
      <c r="H89" s="396"/>
      <c r="I89" s="397"/>
      <c r="J89" s="398"/>
      <c r="K89" s="392">
        <f t="shared" si="3"/>
        <v>3000</v>
      </c>
    </row>
    <row r="90" spans="1:11" ht="15.75" thickBot="1" thickTop="1">
      <c r="A90" s="78">
        <v>86</v>
      </c>
      <c r="B90" s="79" t="s">
        <v>125</v>
      </c>
      <c r="C90" s="538"/>
      <c r="D90" s="46" t="s">
        <v>36</v>
      </c>
      <c r="E90" s="554">
        <f>'[2]07月'!G90</f>
        <v>14782.257895936782</v>
      </c>
      <c r="F90" s="281">
        <v>3000</v>
      </c>
      <c r="G90" s="275">
        <f t="shared" si="2"/>
        <v>11782.257895936782</v>
      </c>
      <c r="H90" s="396"/>
      <c r="I90" s="397"/>
      <c r="J90" s="398"/>
      <c r="K90" s="392">
        <f t="shared" si="3"/>
        <v>3000</v>
      </c>
    </row>
    <row r="91" spans="1:11" ht="15.75" thickBot="1" thickTop="1">
      <c r="A91" s="78">
        <v>87</v>
      </c>
      <c r="B91" s="79" t="s">
        <v>127</v>
      </c>
      <c r="C91" s="538"/>
      <c r="D91" s="46" t="s">
        <v>303</v>
      </c>
      <c r="E91" s="554">
        <f>'[2]07月'!G91</f>
        <v>15438.257895936782</v>
      </c>
      <c r="F91" s="281">
        <v>3000</v>
      </c>
      <c r="G91" s="275">
        <f t="shared" si="2"/>
        <v>12438.257895936782</v>
      </c>
      <c r="H91" s="396"/>
      <c r="I91" s="397"/>
      <c r="J91" s="398"/>
      <c r="K91" s="392">
        <f t="shared" si="3"/>
        <v>3000</v>
      </c>
    </row>
    <row r="92" spans="1:11" ht="15.75" thickBot="1" thickTop="1">
      <c r="A92" s="78">
        <v>88</v>
      </c>
      <c r="B92" s="79" t="s">
        <v>135</v>
      </c>
      <c r="C92" s="538"/>
      <c r="D92" s="62" t="s">
        <v>42</v>
      </c>
      <c r="E92" s="554">
        <f>'[2]07月'!G92</f>
        <v>1924.5501507797762</v>
      </c>
      <c r="F92" s="281">
        <v>0</v>
      </c>
      <c r="G92" s="275">
        <f t="shared" si="2"/>
        <v>1924.5501507797762</v>
      </c>
      <c r="H92" s="396"/>
      <c r="I92" s="397"/>
      <c r="J92" s="398"/>
      <c r="K92" s="392">
        <f t="shared" si="3"/>
        <v>0</v>
      </c>
    </row>
    <row r="93" spans="1:11" ht="15.75" thickBot="1" thickTop="1">
      <c r="A93" s="78">
        <v>89</v>
      </c>
      <c r="B93" s="79" t="s">
        <v>148</v>
      </c>
      <c r="C93" s="538"/>
      <c r="D93" s="46" t="s">
        <v>53</v>
      </c>
      <c r="E93" s="554">
        <f>'[2]07月'!G93</f>
        <v>27143.50446590777</v>
      </c>
      <c r="F93" s="281">
        <v>3000</v>
      </c>
      <c r="G93" s="275">
        <f t="shared" si="2"/>
        <v>24143.50446590777</v>
      </c>
      <c r="H93" s="396"/>
      <c r="I93" s="397"/>
      <c r="J93" s="398"/>
      <c r="K93" s="392">
        <f t="shared" si="3"/>
        <v>3000</v>
      </c>
    </row>
    <row r="94" spans="1:11" ht="15.75" thickBot="1" thickTop="1">
      <c r="A94" s="78">
        <v>90</v>
      </c>
      <c r="B94" s="79" t="s">
        <v>149</v>
      </c>
      <c r="C94" s="538"/>
      <c r="D94" s="46" t="s">
        <v>304</v>
      </c>
      <c r="E94" s="554">
        <f>'[2]07月'!G94</f>
        <v>19853.617547085094</v>
      </c>
      <c r="F94" s="281">
        <v>3000</v>
      </c>
      <c r="G94" s="275">
        <f t="shared" si="2"/>
        <v>16853.617547085094</v>
      </c>
      <c r="H94" s="396"/>
      <c r="I94" s="397"/>
      <c r="J94" s="398"/>
      <c r="K94" s="392">
        <f t="shared" si="3"/>
        <v>3000</v>
      </c>
    </row>
    <row r="95" spans="1:11" ht="15.75" thickBot="1" thickTop="1">
      <c r="A95" s="78">
        <v>91</v>
      </c>
      <c r="B95" s="79" t="s">
        <v>162</v>
      </c>
      <c r="C95" s="538"/>
      <c r="D95" s="46" t="s">
        <v>64</v>
      </c>
      <c r="E95" s="554">
        <f>'[2]07月'!G95</f>
        <v>18518.257895936782</v>
      </c>
      <c r="F95" s="281">
        <v>2000</v>
      </c>
      <c r="G95" s="275">
        <f t="shared" si="2"/>
        <v>16518.257895936782</v>
      </c>
      <c r="H95" s="396"/>
      <c r="I95" s="397"/>
      <c r="J95" s="398"/>
      <c r="K95" s="392">
        <f t="shared" si="3"/>
        <v>2000</v>
      </c>
    </row>
    <row r="96" spans="1:11" ht="15.75" thickBot="1" thickTop="1">
      <c r="A96" s="78">
        <v>92</v>
      </c>
      <c r="B96" s="79" t="s">
        <v>170</v>
      </c>
      <c r="C96" s="538"/>
      <c r="D96" s="46" t="s">
        <v>72</v>
      </c>
      <c r="E96" s="554">
        <f>'[2]07月'!G96</f>
        <v>17958.767895936784</v>
      </c>
      <c r="F96" s="281">
        <v>1500</v>
      </c>
      <c r="G96" s="275">
        <f t="shared" si="2"/>
        <v>16458.767895936784</v>
      </c>
      <c r="H96" s="396"/>
      <c r="I96" s="397"/>
      <c r="J96" s="398"/>
      <c r="K96" s="392">
        <f t="shared" si="3"/>
        <v>1500</v>
      </c>
    </row>
    <row r="97" spans="1:11" ht="15.75" thickBot="1" thickTop="1">
      <c r="A97" s="78">
        <v>93</v>
      </c>
      <c r="B97" s="79" t="s">
        <v>171</v>
      </c>
      <c r="C97" s="538"/>
      <c r="D97" s="46" t="s">
        <v>73</v>
      </c>
      <c r="E97" s="554">
        <f>'[2]07月'!G97</f>
        <v>17013.61032687601</v>
      </c>
      <c r="F97" s="281">
        <v>2000</v>
      </c>
      <c r="G97" s="275">
        <f t="shared" si="2"/>
        <v>15013.610326876009</v>
      </c>
      <c r="H97" s="396"/>
      <c r="I97" s="397"/>
      <c r="J97" s="398"/>
      <c r="K97" s="392">
        <f t="shared" si="3"/>
        <v>2000</v>
      </c>
    </row>
    <row r="98" spans="1:11" ht="15.75" thickBot="1" thickTop="1">
      <c r="A98" s="78">
        <v>94</v>
      </c>
      <c r="B98" s="79" t="s">
        <v>176</v>
      </c>
      <c r="C98" s="538"/>
      <c r="D98" s="46" t="s">
        <v>78</v>
      </c>
      <c r="E98" s="554">
        <f>'[2]07月'!G98</f>
        <v>-1601.6821040632167</v>
      </c>
      <c r="F98" s="281">
        <v>0</v>
      </c>
      <c r="G98" s="275">
        <f t="shared" si="2"/>
        <v>-1601.6821040632167</v>
      </c>
      <c r="H98" s="396">
        <v>2000</v>
      </c>
      <c r="I98" s="397"/>
      <c r="J98" s="398"/>
      <c r="K98" s="392">
        <f t="shared" si="3"/>
        <v>2000</v>
      </c>
    </row>
    <row r="99" spans="1:11" ht="15.75" thickBot="1" thickTop="1">
      <c r="A99" s="78">
        <v>95</v>
      </c>
      <c r="B99" s="79" t="s">
        <v>178</v>
      </c>
      <c r="C99" s="538"/>
      <c r="D99" s="46" t="s">
        <v>80</v>
      </c>
      <c r="E99" s="554">
        <f>'[2]07月'!G99</f>
        <v>7703.67032687601</v>
      </c>
      <c r="F99" s="281">
        <v>2000</v>
      </c>
      <c r="G99" s="275">
        <f t="shared" si="2"/>
        <v>5703.67032687601</v>
      </c>
      <c r="H99" s="396"/>
      <c r="I99" s="397"/>
      <c r="J99" s="398"/>
      <c r="K99" s="392">
        <f t="shared" si="3"/>
        <v>2000</v>
      </c>
    </row>
    <row r="100" spans="1:11" ht="15.75" thickBot="1" thickTop="1">
      <c r="A100" s="561">
        <v>96</v>
      </c>
      <c r="B100" s="79" t="s">
        <v>179</v>
      </c>
      <c r="C100" s="539"/>
      <c r="D100" s="64" t="s">
        <v>81</v>
      </c>
      <c r="E100" s="560">
        <f>'[2]07月'!G100</f>
        <v>19758.675353537663</v>
      </c>
      <c r="F100" s="291">
        <v>2000</v>
      </c>
      <c r="G100" s="402">
        <f t="shared" si="2"/>
        <v>17758.675353537663</v>
      </c>
      <c r="H100" s="403"/>
      <c r="I100" s="404"/>
      <c r="J100" s="405"/>
      <c r="K100" s="392">
        <f t="shared" si="3"/>
        <v>2000</v>
      </c>
    </row>
    <row r="101" spans="1:11" ht="15.75" thickBot="1" thickTop="1">
      <c r="A101" s="166"/>
      <c r="B101" s="257"/>
      <c r="C101" s="423"/>
      <c r="D101" s="424" t="s">
        <v>82</v>
      </c>
      <c r="E101" s="334">
        <f>'[2]07月'!G101</f>
        <v>2517.4400000000005</v>
      </c>
      <c r="F101" s="562">
        <v>2517.44</v>
      </c>
      <c r="G101" s="412">
        <f t="shared" si="2"/>
        <v>0</v>
      </c>
      <c r="H101" s="426"/>
      <c r="I101" s="426"/>
      <c r="J101" s="426"/>
      <c r="K101" s="563">
        <f t="shared" si="3"/>
        <v>2517.44</v>
      </c>
    </row>
    <row r="102" spans="1:11" ht="15" thickTop="1">
      <c r="A102" s="5"/>
      <c r="B102" s="257"/>
      <c r="C102" s="122"/>
      <c r="D102" s="259"/>
      <c r="E102" s="336"/>
      <c r="F102" s="336"/>
      <c r="G102" s="337"/>
      <c r="H102" s="337"/>
      <c r="I102" s="428"/>
      <c r="J102" s="428"/>
      <c r="K102" s="565"/>
    </row>
    <row r="103" spans="1:11" ht="15" thickBot="1">
      <c r="A103" s="5"/>
      <c r="B103" s="257"/>
      <c r="C103" s="257"/>
      <c r="D103" s="110"/>
      <c r="E103" s="342"/>
      <c r="F103" s="342"/>
      <c r="G103" s="343"/>
      <c r="H103" s="343"/>
      <c r="I103" s="429"/>
      <c r="J103" s="429"/>
      <c r="K103" s="566"/>
    </row>
    <row r="104" spans="1:11" ht="15.75" thickBot="1" thickTop="1">
      <c r="A104" s="179"/>
      <c r="B104" s="564"/>
      <c r="C104" s="260"/>
      <c r="D104" s="261" t="s">
        <v>305</v>
      </c>
      <c r="E104" s="347">
        <f aca="true" t="shared" si="4" ref="E104:K104">SUM(E5:E101)</f>
        <v>1693612.5815184438</v>
      </c>
      <c r="F104" s="347">
        <f t="shared" si="4"/>
        <v>252054.58000000002</v>
      </c>
      <c r="G104" s="347">
        <f t="shared" si="4"/>
        <v>1441558.0015184437</v>
      </c>
      <c r="H104" s="431">
        <f t="shared" si="4"/>
        <v>8000</v>
      </c>
      <c r="I104" s="431">
        <f t="shared" si="4"/>
        <v>2590</v>
      </c>
      <c r="J104" s="431">
        <f t="shared" si="4"/>
        <v>1300</v>
      </c>
      <c r="K104" s="349">
        <f t="shared" si="4"/>
        <v>261354.58000000002</v>
      </c>
    </row>
    <row r="105" ht="15" thickTop="1">
      <c r="C105" s="433"/>
    </row>
  </sheetData>
  <mergeCells count="19">
    <mergeCell ref="C82:C100"/>
    <mergeCell ref="C26:C36"/>
    <mergeCell ref="C37:C47"/>
    <mergeCell ref="C48:C62"/>
    <mergeCell ref="C63:C81"/>
    <mergeCell ref="I3:J3"/>
    <mergeCell ref="K3:K4"/>
    <mergeCell ref="C5:C17"/>
    <mergeCell ref="C18:C25"/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LMY</dc:creator>
  <cp:keywords/>
  <dc:description/>
  <cp:lastModifiedBy>雨林木风</cp:lastModifiedBy>
  <cp:lastPrinted>2012-06-14T03:45:45Z</cp:lastPrinted>
  <dcterms:created xsi:type="dcterms:W3CDTF">2008-04-02T01:13:30Z</dcterms:created>
  <dcterms:modified xsi:type="dcterms:W3CDTF">2012-06-29T09:04:56Z</dcterms:modified>
  <cp:category/>
  <cp:version/>
  <cp:contentType/>
  <cp:contentStatus/>
</cp:coreProperties>
</file>