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2630" firstSheet="9" activeTab="17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6年1月份" sheetId="13" r:id="rId13"/>
    <sheet name="2016年2月" sheetId="14" r:id="rId14"/>
    <sheet name="2016年3月" sheetId="15" r:id="rId15"/>
    <sheet name="2016年4月" sheetId="16" r:id="rId16"/>
    <sheet name="2016年5月份" sheetId="17" r:id="rId17"/>
    <sheet name="2016年6月份" sheetId="18" r:id="rId18"/>
    <sheet name="Sheet1" sheetId="19" r:id="rId19"/>
  </sheets>
  <calcPr calcId="144525"/>
</workbook>
</file>

<file path=xl/sharedStrings.xml><?xml version="1.0" encoding="utf-8"?>
<sst xmlns="http://schemas.openxmlformats.org/spreadsheetml/2006/main" count="336">
  <si>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</si>
  <si>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</si>
  <si>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</si>
  <si>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</si>
  <si>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</si>
  <si>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</si>
  <si>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</si>
  <si>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</si>
  <si>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</si>
  <si>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</si>
  <si>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</si>
  <si>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</si>
  <si>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</si>
  <si>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</si>
  <si>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</si>
  <si>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</si>
  <si>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</si>
  <si>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</si>
  <si>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</si>
  <si>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</si>
  <si>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</si>
  <si>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</si>
  <si>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</si>
  <si>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</si>
  <si>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</si>
  <si>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</si>
  <si>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</si>
  <si>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</si>
  <si>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</si>
  <si>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</si>
  <si>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</si>
  <si>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</si>
  <si>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</si>
  <si>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</si>
  <si>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</si>
  <si>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</si>
  <si>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</si>
  <si>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</si>
  <si>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</si>
  <si>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</si>
  <si>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</si>
  <si>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</si>
  <si>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</si>
  <si>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</si>
  <si>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</si>
  <si>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</si>
  <si>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</si>
  <si>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</si>
  <si>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</si>
  <si>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</si>
  <si>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</si>
  <si>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</si>
  <si>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</si>
  <si>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</si>
  <si>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</si>
  <si>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</si>
  <si>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</si>
  <si>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</si>
  <si>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</si>
  <si>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</si>
  <si>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</si>
  <si>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</si>
  <si>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</si>
  <si>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</si>
  <si>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</si>
  <si>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</si>
  <si>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</si>
  <si>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</si>
  <si>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</si>
  <si>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</si>
  <si>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</si>
  <si>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</si>
  <si>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</si>
  <si>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</si>
  <si>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</si>
  <si>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</si>
  <si>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</si>
  <si>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</si>
  <si>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</si>
  <si>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</si>
  <si>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</si>
  <si>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</si>
  <si>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</si>
  <si>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</si>
  <si>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</si>
  <si>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</si>
  <si>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</si>
  <si>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</si>
  <si>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</si>
  <si>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</si>
  <si>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</si>
  <si>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</si>
  <si>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</si>
  <si>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</si>
  <si>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</si>
  <si>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</si>
  <si>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</si>
  <si>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</si>
  <si>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</si>
  <si>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</si>
  <si>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</si>
  <si>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</si>
  <si>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</si>
  <si>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</si>
  <si>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</si>
  <si>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</si>
  <si>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</si>
  <si>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</si>
  <si>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</si>
  <si>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</si>
  <si>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</si>
  <si>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</si>
  <si>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</si>
  <si>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</si>
  <si>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</si>
  <si>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</si>
  <si>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</si>
  <si>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</si>
  <si>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</si>
  <si>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</si>
  <si>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</si>
  <si>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</si>
  <si>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</si>
  <si>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</si>
  <si>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</si>
  <si>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</si>
  <si>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</si>
  <si>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</si>
  <si>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</si>
  <si>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</si>
  <si>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</si>
  <si>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</si>
  <si>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</si>
  <si>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</si>
  <si>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</si>
  <si>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</si>
  <si>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</si>
  <si>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</si>
  <si>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</si>
  <si>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</si>
  <si>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</si>
  <si>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</si>
  <si>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</si>
  <si>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</si>
  <si>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</si>
  <si>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</si>
  <si>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5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</si>
  <si>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</si>
  <si>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</si>
  <si>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</si>
  <si>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</si>
  <si>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</si>
  <si>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</si>
  <si>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.15）</t>
    </r>
  </si>
  <si>
    <t>王思砚转入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</si>
  <si>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</si>
  <si>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</si>
  <si>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</si>
  <si>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</si>
  <si>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</si>
  <si>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</si>
  <si>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</si>
  <si>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</si>
  <si>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6.15）</t>
    </r>
  </si>
  <si>
    <t>陈然</t>
  </si>
  <si>
    <r>
      <rPr>
        <sz val="12"/>
        <rFont val="宋体"/>
        <charset val="134"/>
      </rPr>
      <t>2015年4月下旬</t>
    </r>
    <r>
      <rPr>
        <sz val="12"/>
        <rFont val="宋体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</si>
  <si>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</si>
  <si>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</si>
  <si>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</si>
  <si>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</si>
  <si>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</si>
  <si>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</si>
  <si>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</si>
  <si>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</si>
  <si>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</si>
  <si>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</si>
  <si>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</si>
  <si>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</si>
  <si>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</si>
  <si>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</si>
  <si>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</si>
  <si>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</si>
  <si>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</si>
  <si>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</si>
  <si>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公共管理学院2015年8月酬金一览表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</si>
  <si>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读书。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</si>
  <si>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公共管理学院2015年9月酬金一览表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</si>
  <si>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</si>
  <si>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</si>
  <si>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</si>
  <si>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</si>
  <si>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</si>
  <si>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</si>
  <si>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</si>
  <si>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</si>
  <si>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</si>
  <si>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</si>
  <si>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</si>
  <si>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</si>
  <si>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</si>
  <si>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</si>
  <si>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</si>
  <si>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</si>
  <si>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</si>
  <si>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</si>
  <si>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</si>
  <si>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</si>
  <si>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</si>
  <si>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</si>
  <si>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公共管理学院2015年10月酬金一览表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</si>
  <si>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</si>
  <si>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</si>
  <si>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</si>
  <si>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</si>
  <si>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</si>
  <si>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</si>
  <si>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</si>
  <si>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</si>
  <si>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</si>
  <si>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</si>
  <si>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</si>
  <si>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</si>
  <si>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</si>
  <si>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</si>
  <si>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</si>
  <si>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</si>
  <si>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</si>
  <si>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</si>
  <si>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</si>
  <si>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</si>
  <si>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</si>
  <si>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</si>
  <si>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</si>
  <si>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</si>
  <si>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</si>
  <si>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</si>
  <si>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</si>
  <si>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</si>
  <si>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</si>
  <si>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</si>
  <si>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</si>
  <si>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</si>
  <si>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</si>
  <si>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</si>
  <si>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</si>
  <si>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</si>
  <si>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</si>
  <si>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</si>
  <si>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</si>
  <si>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</si>
  <si>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发放前结余（至2015.11.15）</t>
  </si>
  <si>
    <t>公务员监考费</t>
  </si>
  <si>
    <t>兼职辅导员酬金</t>
  </si>
  <si>
    <t>学院计生发放（免税）</t>
  </si>
  <si>
    <t>12月酬金实发（扣税部分）</t>
  </si>
  <si>
    <t>发放后结余（至2015.12.15）</t>
  </si>
  <si>
    <t>含思砚公务员监考补贴补贴300</t>
  </si>
  <si>
    <t>含万杏公务员监考补贴300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</si>
  <si>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</si>
  <si>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发放前结余（至2015.12.15）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</si>
  <si>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3-2014</t>
    </r>
    <r>
      <rPr>
        <b/>
        <sz val="10"/>
        <rFont val="宋体"/>
        <charset val="134"/>
      </rPr>
      <t>年十佳班主任</t>
    </r>
  </si>
  <si>
    <t>硕士研究生监考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</si>
  <si>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013年论文奖励</t>
    </r>
  </si>
  <si>
    <t>四六级考试酬金</t>
  </si>
  <si>
    <t>计算机软件工程监考</t>
  </si>
  <si>
    <t>01月酬金</t>
  </si>
  <si>
    <t>年终一次性薪金</t>
  </si>
  <si>
    <t>发放后结余（至2015.01.15）</t>
  </si>
  <si>
    <r>
      <rPr>
        <sz val="12"/>
        <rFont val="宋体"/>
        <charset val="134"/>
      </rPr>
      <t>含罗敏四六级监考1</t>
    </r>
    <r>
      <rPr>
        <sz val="12"/>
        <rFont val="宋体"/>
        <charset val="134"/>
      </rPr>
      <t>50</t>
    </r>
  </si>
  <si>
    <r>
      <rPr>
        <sz val="12"/>
        <rFont val="宋体"/>
        <charset val="134"/>
      </rPr>
      <t>含王思砚3</t>
    </r>
    <r>
      <rPr>
        <sz val="12"/>
        <rFont val="宋体"/>
        <charset val="134"/>
      </rPr>
      <t>00</t>
    </r>
  </si>
  <si>
    <t>张小娟</t>
  </si>
  <si>
    <t>王锦花</t>
  </si>
  <si>
    <r>
      <rPr>
        <sz val="12"/>
        <rFont val="宋体"/>
        <charset val="134"/>
      </rPr>
      <t>计算机监考费3</t>
    </r>
    <r>
      <rPr>
        <sz val="12"/>
        <rFont val="宋体"/>
        <charset val="134"/>
      </rPr>
      <t>00</t>
    </r>
    <r>
      <rPr>
        <sz val="12"/>
        <rFont val="宋体"/>
        <charset val="134"/>
      </rPr>
      <t>转到李灿卡中</t>
    </r>
  </si>
  <si>
    <t>全部转到邹静琴卡中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</si>
  <si>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</si>
  <si>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发放前结余（至2016.01.15）</t>
  </si>
  <si>
    <t>寒假补贴</t>
  </si>
  <si>
    <t>第二学期开门红</t>
  </si>
  <si>
    <t>学术会议补贴</t>
  </si>
  <si>
    <t>02月酬金</t>
  </si>
  <si>
    <t>发放后结余（至2015.02.15）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</si>
  <si>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</si>
  <si>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发放前结余（至2016.02.15）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</si>
  <si>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014年班主任津贴</t>
    </r>
  </si>
  <si>
    <t>社会课题评审</t>
  </si>
  <si>
    <t>先进班主任和学生管理先进个人</t>
  </si>
  <si>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月酬金</t>
    </r>
  </si>
  <si>
    <t>发放后结余（至2015.03.15）</t>
  </si>
  <si>
    <t>高云华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</si>
  <si>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</si>
  <si>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发放前结余（至2016.03.15）</t>
  </si>
  <si>
    <t>2015年军训补贴</t>
  </si>
  <si>
    <t>2014-2015学年就业先进个人</t>
  </si>
  <si>
    <t>公务员考试酬金</t>
  </si>
  <si>
    <t>面试人才引进酬金</t>
  </si>
  <si>
    <t>04月酬金</t>
  </si>
  <si>
    <t>发放后结余（至2015.04.15）</t>
  </si>
  <si>
    <t>王茹</t>
  </si>
  <si>
    <t>含2016-1-2,4000，2016-3-11,5000,2016-4-13,10800,2016-5-11,16200</t>
  </si>
  <si>
    <t>含2016-4-13,2742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</si>
  <si>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公共管理学院2016年05月酬金一览表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</si>
  <si>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发放前结余（至2016.04.15）</t>
  </si>
  <si>
    <t>引进人才评审费（陈雷等）</t>
  </si>
  <si>
    <t>引进人才评审费（陈强）</t>
  </si>
  <si>
    <t>资环转</t>
  </si>
  <si>
    <t>引进人才评审费（余敏江）</t>
  </si>
  <si>
    <t>配套奖励</t>
  </si>
  <si>
    <t>考试酬金</t>
  </si>
  <si>
    <t>学位评定委员</t>
  </si>
  <si>
    <t>2016年研究生复试</t>
  </si>
  <si>
    <t>MPA开题</t>
  </si>
  <si>
    <t>MPA管理酬金</t>
  </si>
  <si>
    <t>MSW课酬</t>
  </si>
  <si>
    <t>5月发放酬金</t>
  </si>
  <si>
    <t>发放后结余（至2015.05.15）</t>
  </si>
  <si>
    <t>34110.07已转至研究生处</t>
  </si>
  <si>
    <t>刘红斌</t>
  </si>
  <si>
    <t>梁廷君</t>
  </si>
  <si>
    <t>张丽佳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</si>
  <si>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</si>
  <si>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发放前结余（至2016.05.15）</t>
  </si>
  <si>
    <t>爱心捐款</t>
  </si>
  <si>
    <t>考试酬金公务员</t>
  </si>
  <si>
    <t>硕士研究生岗位聘任</t>
  </si>
  <si>
    <t>研究生授予</t>
  </si>
  <si>
    <t>学术性、MSW班主任</t>
  </si>
  <si>
    <t>学术性2014-2015春、秋季学期课酬</t>
  </si>
  <si>
    <t>2014级开题+预答辩</t>
  </si>
  <si>
    <t>MPA2014-2015春季、2015-2016秋季课酬</t>
  </si>
  <si>
    <t>毕业典礼</t>
  </si>
  <si>
    <t>2015MPA研究生管理酬金</t>
  </si>
  <si>
    <t>06月发放酬金</t>
  </si>
  <si>
    <t>发放前结余（至2016.06.15）</t>
  </si>
  <si>
    <t>周正</t>
  </si>
  <si>
    <t>已转人事梁志辉处</t>
  </si>
  <si>
    <t>李景刚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</si>
</sst>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;[Red]0.00"/>
    <numFmt numFmtId="178" formatCode="0.00_ "/>
    <numFmt numFmtId="179" formatCode="0.00_);\(0.00\)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57"/>
      <name val="宋体"/>
      <charset val="134"/>
    </font>
    <font>
      <sz val="10"/>
      <color indexed="10"/>
      <name val="宋体"/>
      <charset val="134"/>
    </font>
    <font>
      <sz val="10"/>
      <color indexed="4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9" fillId="24" borderId="12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3" fillId="0" borderId="2" xfId="51" applyNumberFormat="1" applyFont="1" applyBorder="1" applyAlignment="1">
      <alignment horizontal="center" vertical="center"/>
    </xf>
    <xf numFmtId="177" fontId="3" fillId="0" borderId="0" xfId="44" applyNumberFormat="1" applyFont="1">
      <alignment vertical="center"/>
    </xf>
    <xf numFmtId="0" fontId="3" fillId="0" borderId="2" xfId="51" applyNumberFormat="1" applyBorder="1" applyAlignment="1">
      <alignment horizontal="center"/>
    </xf>
    <xf numFmtId="0" fontId="3" fillId="0" borderId="2" xfId="5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5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77" fontId="3" fillId="0" borderId="0" xfId="50" applyNumberFormat="1" applyFont="1">
      <alignment vertical="center"/>
    </xf>
    <xf numFmtId="177" fontId="3" fillId="0" borderId="0" xfId="50" applyNumberFormat="1" applyFont="1" applyFill="1">
      <alignment vertical="center"/>
    </xf>
    <xf numFmtId="177" fontId="0" fillId="0" borderId="0" xfId="0" applyNumberForma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5" fillId="0" borderId="2" xfId="5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8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0" xfId="50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0" fillId="0" borderId="0" xfId="50" applyFill="1">
      <alignment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4" fillId="0" borderId="2" xfId="51" applyNumberFormat="1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7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3" fillId="0" borderId="2" xfId="51" applyNumberFormat="1" applyFont="1" applyBorder="1" applyAlignment="1">
      <alignment horizontal="center" vertical="center"/>
    </xf>
    <xf numFmtId="178" fontId="5" fillId="0" borderId="2" xfId="51" applyNumberFormat="1" applyFont="1" applyBorder="1" applyAlignment="1">
      <alignment horizontal="center" vertical="center"/>
    </xf>
    <xf numFmtId="178" fontId="3" fillId="0" borderId="2" xfId="51" applyNumberFormat="1" applyBorder="1" applyAlignment="1">
      <alignment horizontal="center"/>
    </xf>
    <xf numFmtId="178" fontId="3" fillId="0" borderId="2" xfId="51" applyNumberFormat="1" applyFont="1" applyBorder="1" applyAlignment="1">
      <alignment horizontal="center"/>
    </xf>
    <xf numFmtId="178" fontId="3" fillId="0" borderId="2" xfId="0" applyNumberFormat="1" applyFont="1" applyBorder="1" applyAlignment="1">
      <alignment horizontal="center"/>
    </xf>
    <xf numFmtId="178" fontId="9" fillId="0" borderId="4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2" xfId="51" applyNumberFormat="1" applyFont="1" applyBorder="1" applyAlignment="1">
      <alignment horizontal="center" vertical="center"/>
    </xf>
    <xf numFmtId="178" fontId="3" fillId="0" borderId="2" xfId="51" applyNumberFormat="1" applyFont="1" applyFill="1" applyBorder="1" applyAlignment="1">
      <alignment horizontal="center" vertical="center"/>
    </xf>
    <xf numFmtId="176" fontId="5" fillId="0" borderId="2" xfId="51" applyNumberFormat="1" applyFont="1" applyBorder="1" applyAlignment="1">
      <alignment horizontal="center" vertical="center"/>
    </xf>
    <xf numFmtId="178" fontId="5" fillId="0" borderId="2" xfId="5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2" xfId="51" applyNumberFormat="1" applyFont="1" applyFill="1" applyBorder="1" applyAlignment="1">
      <alignment horizontal="center" vertical="center"/>
    </xf>
    <xf numFmtId="178" fontId="5" fillId="2" borderId="2" xfId="51" applyNumberFormat="1" applyFont="1" applyFill="1" applyBorder="1" applyAlignment="1">
      <alignment horizontal="center" vertical="center"/>
    </xf>
    <xf numFmtId="176" fontId="3" fillId="0" borderId="2" xfId="51" applyNumberFormat="1" applyBorder="1" applyAlignment="1">
      <alignment horizontal="center"/>
    </xf>
    <xf numFmtId="178" fontId="3" fillId="0" borderId="2" xfId="51" applyNumberFormat="1" applyFill="1" applyBorder="1" applyAlignment="1">
      <alignment horizontal="center"/>
    </xf>
    <xf numFmtId="176" fontId="3" fillId="0" borderId="2" xfId="51" applyNumberFormat="1" applyFont="1" applyBorder="1" applyAlignment="1">
      <alignment horizontal="center"/>
    </xf>
    <xf numFmtId="178" fontId="3" fillId="0" borderId="2" xfId="51" applyNumberFormat="1" applyFont="1" applyFill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>
      <alignment horizontal="center"/>
    </xf>
    <xf numFmtId="176" fontId="9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3" fillId="2" borderId="2" xfId="51" applyNumberFormat="1" applyFill="1" applyBorder="1" applyAlignment="1">
      <alignment horizontal="center"/>
    </xf>
    <xf numFmtId="178" fontId="3" fillId="2" borderId="2" xfId="51" applyNumberFormat="1" applyFont="1" applyFill="1" applyBorder="1" applyAlignment="1">
      <alignment horizontal="center"/>
    </xf>
    <xf numFmtId="178" fontId="3" fillId="2" borderId="2" xfId="0" applyNumberFormat="1" applyFont="1" applyFill="1" applyBorder="1" applyAlignment="1">
      <alignment horizontal="center"/>
    </xf>
    <xf numFmtId="178" fontId="10" fillId="2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9" fontId="3" fillId="0" borderId="2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8" fontId="3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51" applyNumberFormat="1" applyFont="1" applyBorder="1" applyAlignment="1" quotePrefix="1">
      <alignment horizontal="center" vertical="center"/>
    </xf>
    <xf numFmtId="0" fontId="3" fillId="0" borderId="2" xfId="51" applyNumberFormat="1" applyBorder="1" applyAlignment="1" quotePrefix="1">
      <alignment horizontal="center"/>
    </xf>
    <xf numFmtId="0" fontId="3" fillId="0" borderId="2" xfId="0" applyFont="1" applyBorder="1" applyAlignment="1" quotePrefix="1">
      <alignment horizontal="center"/>
    </xf>
    <xf numFmtId="0" fontId="5" fillId="0" borderId="2" xfId="51" applyNumberFormat="1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/>
    </xf>
    <xf numFmtId="0" fontId="4" fillId="0" borderId="2" xfId="51" applyNumberFormat="1" applyFont="1" applyBorder="1" applyAlignment="1" quotePrefix="1">
      <alignment horizontal="center" vertical="center"/>
    </xf>
    <xf numFmtId="0" fontId="3" fillId="0" borderId="2" xfId="51" applyNumberFormat="1" applyFont="1" applyBorder="1" applyAlignment="1" quotePrefix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workbookViewId="0">
      <selection activeCell="B38" sqref="B38"/>
    </sheetView>
  </sheetViews>
  <sheetFormatPr defaultColWidth="9" defaultRowHeight="14.25" outlineLevelCol="3"/>
  <sheetData>
    <row r="1" spans="1:4">
      <c r="A1" s="81" t="s">
        <v>0</v>
      </c>
      <c r="B1" s="81"/>
      <c r="C1" s="81"/>
      <c r="D1" s="81"/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2"/>
  <sheetViews>
    <sheetView topLeftCell="B91" workbookViewId="0">
      <selection activeCell="B65" sqref="$A65:$XFD65"/>
    </sheetView>
  </sheetViews>
  <sheetFormatPr defaultColWidth="9" defaultRowHeight="14.25"/>
  <cols>
    <col min="1" max="1" width="6.875" customWidth="1"/>
    <col min="2" max="2" width="7.875" customWidth="1"/>
    <col min="3" max="3" width="12.25" style="4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ht="20.25" spans="1:12">
      <c r="A1" s="1" t="s">
        <v>209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18</v>
      </c>
      <c r="B2" s="2" t="s">
        <v>19</v>
      </c>
      <c r="C2" s="2" t="s">
        <v>210</v>
      </c>
      <c r="D2" s="2" t="s">
        <v>211</v>
      </c>
      <c r="E2" s="2" t="s">
        <v>212</v>
      </c>
      <c r="F2" s="2" t="s">
        <v>213</v>
      </c>
      <c r="G2" s="2" t="s">
        <v>214</v>
      </c>
      <c r="H2" s="2" t="s">
        <v>215</v>
      </c>
      <c r="I2" s="2" t="s">
        <v>216</v>
      </c>
      <c r="J2" s="2" t="s">
        <v>217</v>
      </c>
      <c r="K2" s="2" t="s">
        <v>218</v>
      </c>
      <c r="L2" s="28" t="s">
        <v>23</v>
      </c>
    </row>
    <row r="3" spans="1:12">
      <c r="A3" s="3">
        <v>1</v>
      </c>
      <c r="B3" s="3" t="s">
        <v>24</v>
      </c>
      <c r="C3" s="33">
        <v>92761.1952653195</v>
      </c>
      <c r="D3" s="33">
        <v>1000</v>
      </c>
      <c r="E3" s="33">
        <v>2000</v>
      </c>
      <c r="F3" s="33">
        <v>3000</v>
      </c>
      <c r="G3" s="27">
        <v>3000</v>
      </c>
      <c r="H3" s="27"/>
      <c r="I3" s="27"/>
      <c r="J3" s="27">
        <v>3000</v>
      </c>
      <c r="K3" s="27">
        <f>C3+D3+E3+F3+G3+H3+I3-J3</f>
        <v>98761.1952653195</v>
      </c>
      <c r="L3" s="13"/>
    </row>
    <row r="4" spans="1:12">
      <c r="A4" s="3">
        <v>2</v>
      </c>
      <c r="B4" s="82" t="s">
        <v>25</v>
      </c>
      <c r="C4" s="43">
        <v>53027.5831639015</v>
      </c>
      <c r="D4" s="33">
        <v>1000</v>
      </c>
      <c r="E4" s="33">
        <v>2000</v>
      </c>
      <c r="F4" s="33">
        <v>3000</v>
      </c>
      <c r="G4" s="27"/>
      <c r="H4" s="27"/>
      <c r="I4" s="27"/>
      <c r="J4" s="27">
        <v>3000</v>
      </c>
      <c r="K4" s="27">
        <f t="shared" ref="K4:K67" si="0">C4+D4+E4+F4+G4+H4+I4-J4</f>
        <v>56027.5831639015</v>
      </c>
      <c r="L4" s="13"/>
    </row>
    <row r="5" spans="1:12">
      <c r="A5" s="3">
        <v>3</v>
      </c>
      <c r="B5" s="25" t="s">
        <v>164</v>
      </c>
      <c r="C5" s="44">
        <v>11100</v>
      </c>
      <c r="D5" s="33">
        <v>1000</v>
      </c>
      <c r="E5" s="33">
        <v>1000</v>
      </c>
      <c r="F5" s="33">
        <v>3000</v>
      </c>
      <c r="G5" s="27"/>
      <c r="H5" s="27"/>
      <c r="I5" s="27">
        <v>300</v>
      </c>
      <c r="J5" s="27">
        <v>3000</v>
      </c>
      <c r="K5" s="27">
        <f t="shared" si="0"/>
        <v>13400</v>
      </c>
      <c r="L5" s="13"/>
    </row>
    <row r="6" spans="1:12">
      <c r="A6" s="3">
        <v>4</v>
      </c>
      <c r="B6" s="82" t="s">
        <v>26</v>
      </c>
      <c r="C6" s="43">
        <v>54917.9943061305</v>
      </c>
      <c r="D6" s="33">
        <v>1000</v>
      </c>
      <c r="E6" s="33">
        <v>2000</v>
      </c>
      <c r="F6" s="33">
        <v>3000</v>
      </c>
      <c r="G6" s="27"/>
      <c r="H6" s="27"/>
      <c r="I6" s="27"/>
      <c r="J6" s="27">
        <v>2000</v>
      </c>
      <c r="K6" s="27">
        <f t="shared" si="0"/>
        <v>58917.9943061305</v>
      </c>
      <c r="L6" s="13"/>
    </row>
    <row r="7" spans="1:12">
      <c r="A7" s="3">
        <v>5</v>
      </c>
      <c r="B7" s="82" t="s">
        <v>27</v>
      </c>
      <c r="C7" s="43">
        <v>76269.1701397816</v>
      </c>
      <c r="D7" s="33">
        <v>1000</v>
      </c>
      <c r="E7" s="33">
        <v>2000</v>
      </c>
      <c r="F7" s="33">
        <v>3000</v>
      </c>
      <c r="G7" s="27"/>
      <c r="H7" s="27"/>
      <c r="I7" s="27"/>
      <c r="J7" s="27">
        <v>3000</v>
      </c>
      <c r="K7" s="27">
        <f t="shared" si="0"/>
        <v>79269.1701397816</v>
      </c>
      <c r="L7" s="13"/>
    </row>
    <row r="8" spans="1:12">
      <c r="A8" s="3">
        <v>6</v>
      </c>
      <c r="B8" s="82" t="s">
        <v>28</v>
      </c>
      <c r="C8" s="43">
        <v>82274.3282041186</v>
      </c>
      <c r="D8" s="33">
        <v>1000</v>
      </c>
      <c r="E8" s="33">
        <v>2000</v>
      </c>
      <c r="F8" s="33">
        <v>3000</v>
      </c>
      <c r="G8" s="27"/>
      <c r="H8" s="27"/>
      <c r="I8" s="27"/>
      <c r="J8" s="27">
        <v>3000</v>
      </c>
      <c r="K8" s="27">
        <f t="shared" si="0"/>
        <v>85274.3282041186</v>
      </c>
      <c r="L8" s="13"/>
    </row>
    <row r="9" spans="1:12">
      <c r="A9" s="3">
        <v>7</v>
      </c>
      <c r="B9" s="82" t="s">
        <v>29</v>
      </c>
      <c r="C9" s="43">
        <v>39262.9396668623</v>
      </c>
      <c r="D9" s="33">
        <v>1000</v>
      </c>
      <c r="E9" s="33">
        <v>2000</v>
      </c>
      <c r="F9" s="33">
        <v>3000</v>
      </c>
      <c r="G9" s="27"/>
      <c r="H9" s="27"/>
      <c r="I9" s="27"/>
      <c r="J9" s="27">
        <v>2000</v>
      </c>
      <c r="K9" s="27">
        <f t="shared" si="0"/>
        <v>43262.9396668623</v>
      </c>
      <c r="L9" s="13"/>
    </row>
    <row r="10" spans="1:12">
      <c r="A10" s="3">
        <v>8</v>
      </c>
      <c r="B10" s="82" t="s">
        <v>30</v>
      </c>
      <c r="C10" s="43">
        <v>27276.4572920539</v>
      </c>
      <c r="D10" s="33">
        <v>1000</v>
      </c>
      <c r="E10" s="33">
        <v>2000</v>
      </c>
      <c r="F10" s="33">
        <v>3000</v>
      </c>
      <c r="G10" s="27"/>
      <c r="H10" s="27"/>
      <c r="I10" s="27"/>
      <c r="J10" s="27">
        <v>2000</v>
      </c>
      <c r="K10" s="27">
        <f t="shared" si="0"/>
        <v>31276.4572920539</v>
      </c>
      <c r="L10" s="13"/>
    </row>
    <row r="11" spans="1:12">
      <c r="A11" s="3">
        <v>9</v>
      </c>
      <c r="B11" s="82" t="s">
        <v>31</v>
      </c>
      <c r="C11" s="43">
        <v>18334.9037508211</v>
      </c>
      <c r="D11" s="33">
        <v>1000</v>
      </c>
      <c r="E11" s="33">
        <v>2000</v>
      </c>
      <c r="F11" s="33">
        <v>3000</v>
      </c>
      <c r="G11" s="27"/>
      <c r="H11" s="27"/>
      <c r="I11" s="27"/>
      <c r="J11" s="27">
        <v>2000</v>
      </c>
      <c r="K11" s="27">
        <f t="shared" si="0"/>
        <v>22334.9037508211</v>
      </c>
      <c r="L11" s="13"/>
    </row>
    <row r="12" spans="1:12">
      <c r="A12" s="3">
        <v>10</v>
      </c>
      <c r="B12" s="82" t="s">
        <v>32</v>
      </c>
      <c r="C12" s="43">
        <v>19541.6876205247</v>
      </c>
      <c r="D12" s="33">
        <v>0</v>
      </c>
      <c r="E12" s="33">
        <v>2000</v>
      </c>
      <c r="F12" s="33">
        <v>3000</v>
      </c>
      <c r="G12" s="27"/>
      <c r="H12" s="27"/>
      <c r="I12" s="27"/>
      <c r="J12" s="27">
        <v>2900</v>
      </c>
      <c r="K12" s="27">
        <f t="shared" si="0"/>
        <v>21641.6876205247</v>
      </c>
      <c r="L12" s="13"/>
    </row>
    <row r="13" spans="1:12">
      <c r="A13" s="3">
        <v>11</v>
      </c>
      <c r="B13" s="82" t="s">
        <v>33</v>
      </c>
      <c r="C13" s="43">
        <v>46647.1622452479</v>
      </c>
      <c r="D13" s="33">
        <v>1000</v>
      </c>
      <c r="E13" s="33">
        <v>2000</v>
      </c>
      <c r="F13" s="33">
        <v>3000</v>
      </c>
      <c r="G13" s="27"/>
      <c r="H13" s="27"/>
      <c r="I13" s="27"/>
      <c r="J13" s="27">
        <v>2000</v>
      </c>
      <c r="K13" s="27">
        <f t="shared" si="0"/>
        <v>50647.1622452479</v>
      </c>
      <c r="L13" s="13"/>
    </row>
    <row r="14" spans="1:12">
      <c r="A14" s="3">
        <v>12</v>
      </c>
      <c r="B14" s="82" t="s">
        <v>34</v>
      </c>
      <c r="C14" s="43">
        <v>31224.9693686231</v>
      </c>
      <c r="D14" s="33">
        <v>1000</v>
      </c>
      <c r="E14" s="33">
        <v>2000</v>
      </c>
      <c r="F14" s="33">
        <v>3000</v>
      </c>
      <c r="G14" s="27"/>
      <c r="H14" s="27"/>
      <c r="I14" s="27"/>
      <c r="J14" s="27">
        <v>2000</v>
      </c>
      <c r="K14" s="27">
        <f t="shared" si="0"/>
        <v>35224.9693686231</v>
      </c>
      <c r="L14" s="13"/>
    </row>
    <row r="15" spans="1:12">
      <c r="A15" s="3">
        <v>13</v>
      </c>
      <c r="B15" s="82" t="s">
        <v>35</v>
      </c>
      <c r="C15" s="43">
        <v>5935.61685145227</v>
      </c>
      <c r="D15" s="33">
        <v>0</v>
      </c>
      <c r="E15" s="33">
        <v>2000</v>
      </c>
      <c r="F15" s="33">
        <v>3000</v>
      </c>
      <c r="G15" s="27"/>
      <c r="H15" s="27"/>
      <c r="I15" s="27"/>
      <c r="J15" s="27">
        <v>0</v>
      </c>
      <c r="K15" s="27">
        <f t="shared" si="0"/>
        <v>10935.6168514523</v>
      </c>
      <c r="L15" s="13"/>
    </row>
    <row r="16" spans="1:12">
      <c r="A16" s="3">
        <v>14</v>
      </c>
      <c r="B16" s="82" t="s">
        <v>36</v>
      </c>
      <c r="C16" s="43">
        <v>1998.68329044405</v>
      </c>
      <c r="D16" s="33">
        <v>1000</v>
      </c>
      <c r="E16" s="33">
        <v>2000</v>
      </c>
      <c r="F16" s="33">
        <v>3000</v>
      </c>
      <c r="G16" s="27"/>
      <c r="H16" s="27"/>
      <c r="I16" s="27"/>
      <c r="J16" s="27">
        <v>2000</v>
      </c>
      <c r="K16" s="27">
        <f t="shared" si="0"/>
        <v>5998.68329044405</v>
      </c>
      <c r="L16" s="13"/>
    </row>
    <row r="17" spans="1:12">
      <c r="A17" s="3">
        <v>15</v>
      </c>
      <c r="B17" s="82" t="s">
        <v>37</v>
      </c>
      <c r="C17" s="43">
        <v>46807.0617731937</v>
      </c>
      <c r="D17" s="33">
        <v>1000</v>
      </c>
      <c r="E17" s="33">
        <v>2000</v>
      </c>
      <c r="F17" s="33">
        <v>3000</v>
      </c>
      <c r="G17" s="27"/>
      <c r="H17" s="27"/>
      <c r="I17" s="27"/>
      <c r="J17" s="27">
        <v>2000</v>
      </c>
      <c r="K17" s="27">
        <f t="shared" si="0"/>
        <v>50807.0617731937</v>
      </c>
      <c r="L17" s="13"/>
    </row>
    <row r="18" spans="1:12">
      <c r="A18" s="3">
        <v>16</v>
      </c>
      <c r="B18" s="82" t="s">
        <v>38</v>
      </c>
      <c r="C18" s="43">
        <v>114242.207607554</v>
      </c>
      <c r="D18" s="33">
        <v>1000</v>
      </c>
      <c r="E18" s="33">
        <v>2000</v>
      </c>
      <c r="F18" s="33">
        <v>3000</v>
      </c>
      <c r="G18" s="27"/>
      <c r="H18" s="27">
        <v>5000</v>
      </c>
      <c r="I18" s="27"/>
      <c r="J18" s="27">
        <v>3000</v>
      </c>
      <c r="K18" s="27">
        <f t="shared" si="0"/>
        <v>122242.207607554</v>
      </c>
      <c r="L18" s="13"/>
    </row>
    <row r="19" spans="1:12">
      <c r="A19" s="3">
        <v>17</v>
      </c>
      <c r="B19" s="82" t="s">
        <v>39</v>
      </c>
      <c r="C19" s="43">
        <v>31002.0281564946</v>
      </c>
      <c r="D19" s="33">
        <v>0</v>
      </c>
      <c r="E19" s="33">
        <v>2000</v>
      </c>
      <c r="F19" s="33">
        <v>3000</v>
      </c>
      <c r="G19" s="27"/>
      <c r="H19" s="27"/>
      <c r="I19" s="27"/>
      <c r="J19" s="27">
        <v>2000</v>
      </c>
      <c r="K19" s="27">
        <f t="shared" si="0"/>
        <v>34002.0281564946</v>
      </c>
      <c r="L19" s="13"/>
    </row>
    <row r="20" spans="1:12">
      <c r="A20" s="3">
        <v>18</v>
      </c>
      <c r="B20" s="82" t="s">
        <v>40</v>
      </c>
      <c r="C20" s="43">
        <v>36920.7656368525</v>
      </c>
      <c r="D20" s="33">
        <v>1000</v>
      </c>
      <c r="E20" s="33">
        <v>2000</v>
      </c>
      <c r="F20" s="33">
        <v>3000</v>
      </c>
      <c r="G20" s="27"/>
      <c r="H20" s="27"/>
      <c r="I20" s="27"/>
      <c r="J20" s="27">
        <v>2500</v>
      </c>
      <c r="K20" s="27">
        <f t="shared" si="0"/>
        <v>40420.7656368525</v>
      </c>
      <c r="L20" s="13"/>
    </row>
    <row r="21" spans="1:12">
      <c r="A21" s="3">
        <v>19</v>
      </c>
      <c r="B21" s="82" t="s">
        <v>41</v>
      </c>
      <c r="C21" s="43">
        <v>68707.2903981815</v>
      </c>
      <c r="D21" s="33">
        <v>1000</v>
      </c>
      <c r="E21" s="33">
        <v>2000</v>
      </c>
      <c r="F21" s="33">
        <v>3000</v>
      </c>
      <c r="G21" s="27"/>
      <c r="H21" s="27">
        <v>5000</v>
      </c>
      <c r="I21" s="27"/>
      <c r="J21" s="27">
        <v>2000</v>
      </c>
      <c r="K21" s="27">
        <f t="shared" si="0"/>
        <v>77707.2903981815</v>
      </c>
      <c r="L21" s="13"/>
    </row>
    <row r="22" spans="1:12">
      <c r="A22" s="3">
        <v>20</v>
      </c>
      <c r="B22" s="82" t="s">
        <v>42</v>
      </c>
      <c r="C22" s="43">
        <v>116473.106451309</v>
      </c>
      <c r="D22" s="33">
        <v>1000</v>
      </c>
      <c r="E22" s="33">
        <v>2000</v>
      </c>
      <c r="F22" s="33">
        <v>3000</v>
      </c>
      <c r="G22" s="27"/>
      <c r="H22" s="27"/>
      <c r="I22" s="27"/>
      <c r="J22" s="27">
        <v>4000</v>
      </c>
      <c r="K22" s="27">
        <f t="shared" si="0"/>
        <v>118473.106451309</v>
      </c>
      <c r="L22" s="13"/>
    </row>
    <row r="23" spans="1:12">
      <c r="A23" s="3">
        <v>21</v>
      </c>
      <c r="B23" s="82" t="s">
        <v>43</v>
      </c>
      <c r="C23" s="43">
        <v>61764.0810923407</v>
      </c>
      <c r="D23" s="33">
        <v>1000</v>
      </c>
      <c r="E23" s="33">
        <v>2000</v>
      </c>
      <c r="F23" s="33">
        <v>3000</v>
      </c>
      <c r="G23" s="27"/>
      <c r="H23" s="27"/>
      <c r="I23" s="27"/>
      <c r="J23" s="27">
        <v>2000</v>
      </c>
      <c r="K23" s="27">
        <f t="shared" si="0"/>
        <v>65764.0810923407</v>
      </c>
      <c r="L23" s="13"/>
    </row>
    <row r="24" spans="1:12">
      <c r="A24" s="3">
        <v>22</v>
      </c>
      <c r="B24" s="82" t="s">
        <v>44</v>
      </c>
      <c r="C24" s="43">
        <v>41679.7132924688</v>
      </c>
      <c r="D24" s="33">
        <v>1000</v>
      </c>
      <c r="E24" s="33">
        <v>2000</v>
      </c>
      <c r="F24" s="33">
        <v>3000</v>
      </c>
      <c r="G24" s="27"/>
      <c r="H24" s="27"/>
      <c r="I24" s="27"/>
      <c r="J24" s="27">
        <v>2000</v>
      </c>
      <c r="K24" s="27">
        <f t="shared" si="0"/>
        <v>45679.7132924688</v>
      </c>
      <c r="L24" s="13"/>
    </row>
    <row r="25" spans="1:12">
      <c r="A25" s="3">
        <v>23</v>
      </c>
      <c r="B25" s="82" t="s">
        <v>45</v>
      </c>
      <c r="C25" s="43">
        <v>21995.1081518066</v>
      </c>
      <c r="D25" s="33">
        <v>1000</v>
      </c>
      <c r="E25" s="33">
        <v>2000</v>
      </c>
      <c r="F25" s="33">
        <v>3000</v>
      </c>
      <c r="G25" s="27"/>
      <c r="H25" s="27"/>
      <c r="I25" s="27"/>
      <c r="J25" s="27">
        <v>1900</v>
      </c>
      <c r="K25" s="27">
        <f t="shared" si="0"/>
        <v>26095.1081518066</v>
      </c>
      <c r="L25" s="13"/>
    </row>
    <row r="26" spans="1:12">
      <c r="A26" s="3">
        <v>24</v>
      </c>
      <c r="B26" s="82" t="s">
        <v>46</v>
      </c>
      <c r="C26" s="43">
        <v>78843.6143142708</v>
      </c>
      <c r="D26" s="33">
        <v>1000</v>
      </c>
      <c r="E26" s="33">
        <v>2000</v>
      </c>
      <c r="F26" s="33">
        <v>3000</v>
      </c>
      <c r="G26" s="27"/>
      <c r="H26" s="27"/>
      <c r="I26" s="27"/>
      <c r="J26" s="27">
        <v>6000</v>
      </c>
      <c r="K26" s="27">
        <f t="shared" si="0"/>
        <v>78843.6143142708</v>
      </c>
      <c r="L26" s="13"/>
    </row>
    <row r="27" spans="1:12">
      <c r="A27" s="3">
        <v>25</v>
      </c>
      <c r="B27" s="82" t="s">
        <v>47</v>
      </c>
      <c r="C27" s="43">
        <v>87041.4699578227</v>
      </c>
      <c r="D27" s="33">
        <v>1000</v>
      </c>
      <c r="E27" s="33">
        <v>2000</v>
      </c>
      <c r="F27" s="33">
        <v>3000</v>
      </c>
      <c r="G27" s="27"/>
      <c r="H27" s="27"/>
      <c r="I27" s="27"/>
      <c r="J27" s="27">
        <v>3000</v>
      </c>
      <c r="K27" s="27">
        <f t="shared" si="0"/>
        <v>90041.4699578227</v>
      </c>
      <c r="L27" s="13"/>
    </row>
    <row r="28" spans="1:12">
      <c r="A28" s="3">
        <v>26</v>
      </c>
      <c r="B28" s="82" t="s">
        <v>48</v>
      </c>
      <c r="C28" s="43">
        <v>36510.0734983844</v>
      </c>
      <c r="D28" s="33">
        <v>1000</v>
      </c>
      <c r="E28" s="33">
        <v>2000</v>
      </c>
      <c r="F28" s="33">
        <v>3000</v>
      </c>
      <c r="G28" s="27">
        <v>3000</v>
      </c>
      <c r="H28" s="27"/>
      <c r="I28" s="27"/>
      <c r="J28" s="27">
        <v>2000</v>
      </c>
      <c r="K28" s="27">
        <f t="shared" si="0"/>
        <v>43510.0734983844</v>
      </c>
      <c r="L28" s="13"/>
    </row>
    <row r="29" spans="1:12">
      <c r="A29" s="3">
        <v>27</v>
      </c>
      <c r="B29" s="82" t="s">
        <v>49</v>
      </c>
      <c r="C29" s="43">
        <v>69641.0389632014</v>
      </c>
      <c r="D29" s="33">
        <v>1000</v>
      </c>
      <c r="E29" s="33">
        <v>2000</v>
      </c>
      <c r="F29" s="33">
        <v>3000</v>
      </c>
      <c r="G29" s="27"/>
      <c r="H29" s="27"/>
      <c r="I29" s="27">
        <v>300</v>
      </c>
      <c r="J29" s="27">
        <v>1900</v>
      </c>
      <c r="K29" s="27">
        <f t="shared" si="0"/>
        <v>74041.0389632014</v>
      </c>
      <c r="L29" s="35"/>
    </row>
    <row r="30" spans="1:12">
      <c r="A30" s="3">
        <v>28</v>
      </c>
      <c r="B30" s="82" t="s">
        <v>50</v>
      </c>
      <c r="C30" s="43">
        <v>21263.4832733067</v>
      </c>
      <c r="D30" s="33">
        <v>1000</v>
      </c>
      <c r="E30" s="33">
        <v>2000</v>
      </c>
      <c r="F30" s="33">
        <v>3000</v>
      </c>
      <c r="G30" s="27"/>
      <c r="H30" s="27"/>
      <c r="I30" s="27">
        <v>300</v>
      </c>
      <c r="J30" s="27">
        <v>2000</v>
      </c>
      <c r="K30" s="27">
        <f t="shared" si="0"/>
        <v>25563.4832733067</v>
      </c>
      <c r="L30" s="13"/>
    </row>
    <row r="31" spans="1:12">
      <c r="A31" s="3">
        <v>29</v>
      </c>
      <c r="B31" s="82" t="s">
        <v>51</v>
      </c>
      <c r="C31" s="43">
        <v>1192.94293724127</v>
      </c>
      <c r="D31" s="33">
        <v>1000</v>
      </c>
      <c r="E31" s="33">
        <v>2000</v>
      </c>
      <c r="F31" s="33">
        <v>3000</v>
      </c>
      <c r="G31" s="27"/>
      <c r="H31" s="27"/>
      <c r="I31" s="27"/>
      <c r="J31" s="27">
        <v>2400</v>
      </c>
      <c r="K31" s="27">
        <f t="shared" si="0"/>
        <v>4792.94293724127</v>
      </c>
      <c r="L31" s="13"/>
    </row>
    <row r="32" spans="1:12">
      <c r="A32" s="3">
        <v>30</v>
      </c>
      <c r="B32" s="82" t="s">
        <v>52</v>
      </c>
      <c r="C32" s="43">
        <v>126791.488944016</v>
      </c>
      <c r="D32" s="33">
        <v>1000</v>
      </c>
      <c r="E32" s="33">
        <v>2000</v>
      </c>
      <c r="F32" s="33">
        <v>3000</v>
      </c>
      <c r="G32" s="27"/>
      <c r="H32" s="27"/>
      <c r="I32" s="27"/>
      <c r="J32" s="27">
        <v>4000</v>
      </c>
      <c r="K32" s="27">
        <f t="shared" si="0"/>
        <v>128791.488944016</v>
      </c>
      <c r="L32" s="13"/>
    </row>
    <row r="33" spans="1:12">
      <c r="A33" s="3">
        <v>31</v>
      </c>
      <c r="B33" s="82" t="s">
        <v>53</v>
      </c>
      <c r="C33" s="43">
        <v>3572.46331104938</v>
      </c>
      <c r="D33" s="33">
        <v>0</v>
      </c>
      <c r="E33" s="33">
        <v>2000</v>
      </c>
      <c r="F33" s="33">
        <v>3000</v>
      </c>
      <c r="G33" s="27"/>
      <c r="H33" s="27"/>
      <c r="I33" s="27"/>
      <c r="J33" s="27">
        <v>2000</v>
      </c>
      <c r="K33" s="27">
        <f t="shared" si="0"/>
        <v>6572.46331104938</v>
      </c>
      <c r="L33" s="13"/>
    </row>
    <row r="34" spans="1:12">
      <c r="A34" s="3">
        <v>32</v>
      </c>
      <c r="B34" s="82" t="s">
        <v>54</v>
      </c>
      <c r="C34" s="43">
        <v>44402.4453198116</v>
      </c>
      <c r="D34" s="33">
        <v>1000</v>
      </c>
      <c r="E34" s="33">
        <v>2000</v>
      </c>
      <c r="F34" s="33">
        <v>3000</v>
      </c>
      <c r="G34" s="27"/>
      <c r="H34" s="27"/>
      <c r="I34" s="27"/>
      <c r="J34" s="27">
        <v>2000</v>
      </c>
      <c r="K34" s="27">
        <f t="shared" si="0"/>
        <v>48402.4453198116</v>
      </c>
      <c r="L34" s="13"/>
    </row>
    <row r="35" spans="1:12">
      <c r="A35" s="3">
        <v>33</v>
      </c>
      <c r="B35" s="82" t="s">
        <v>55</v>
      </c>
      <c r="C35" s="43">
        <v>24803.0106127938</v>
      </c>
      <c r="D35" s="33">
        <v>1000</v>
      </c>
      <c r="E35" s="33">
        <v>2000</v>
      </c>
      <c r="F35" s="33">
        <v>3000</v>
      </c>
      <c r="G35" s="27"/>
      <c r="H35" s="27"/>
      <c r="I35" s="27"/>
      <c r="J35" s="27">
        <v>2000</v>
      </c>
      <c r="K35" s="27">
        <f t="shared" si="0"/>
        <v>28803.0106127938</v>
      </c>
      <c r="L35" s="13"/>
    </row>
    <row r="36" spans="1:12">
      <c r="A36" s="3">
        <v>34</v>
      </c>
      <c r="B36" s="82" t="s">
        <v>56</v>
      </c>
      <c r="C36" s="43">
        <v>24079.8432768356</v>
      </c>
      <c r="D36" s="33">
        <v>1000</v>
      </c>
      <c r="E36" s="33">
        <v>2000</v>
      </c>
      <c r="F36" s="33">
        <v>3000</v>
      </c>
      <c r="G36" s="27"/>
      <c r="H36" s="27"/>
      <c r="I36" s="27"/>
      <c r="J36" s="27">
        <v>2500</v>
      </c>
      <c r="K36" s="27">
        <f t="shared" si="0"/>
        <v>27579.8432768356</v>
      </c>
      <c r="L36" s="13"/>
    </row>
    <row r="37" spans="1:12">
      <c r="A37" s="3">
        <v>35</v>
      </c>
      <c r="B37" s="82" t="s">
        <v>57</v>
      </c>
      <c r="C37" s="43">
        <v>41441.5469003962</v>
      </c>
      <c r="D37" s="33">
        <v>1000</v>
      </c>
      <c r="E37" s="33">
        <v>2000</v>
      </c>
      <c r="F37" s="33">
        <v>3000</v>
      </c>
      <c r="G37" s="27"/>
      <c r="H37" s="27"/>
      <c r="I37" s="27"/>
      <c r="J37" s="27">
        <v>2000</v>
      </c>
      <c r="K37" s="27">
        <f t="shared" si="0"/>
        <v>45441.5469003962</v>
      </c>
      <c r="L37" s="13"/>
    </row>
    <row r="38" spans="1:12">
      <c r="A38" s="3">
        <v>36</v>
      </c>
      <c r="B38" s="82" t="s">
        <v>58</v>
      </c>
      <c r="C38" s="43">
        <v>72316.3775702258</v>
      </c>
      <c r="D38" s="33">
        <v>1000</v>
      </c>
      <c r="E38" s="33">
        <v>2000</v>
      </c>
      <c r="F38" s="33">
        <v>3000</v>
      </c>
      <c r="G38" s="27"/>
      <c r="H38" s="27"/>
      <c r="I38" s="27"/>
      <c r="J38" s="27">
        <v>2500</v>
      </c>
      <c r="K38" s="27">
        <f t="shared" si="0"/>
        <v>75816.3775702258</v>
      </c>
      <c r="L38" s="13"/>
    </row>
    <row r="39" spans="1:12">
      <c r="A39" s="3">
        <v>37</v>
      </c>
      <c r="B39" s="82" t="s">
        <v>59</v>
      </c>
      <c r="C39" s="43">
        <v>48637.2377995797</v>
      </c>
      <c r="D39" s="33">
        <v>1000</v>
      </c>
      <c r="E39" s="33">
        <v>2000</v>
      </c>
      <c r="F39" s="33">
        <v>3000</v>
      </c>
      <c r="G39" s="27"/>
      <c r="H39" s="27"/>
      <c r="I39" s="27"/>
      <c r="J39" s="27">
        <v>3000</v>
      </c>
      <c r="K39" s="27">
        <f t="shared" si="0"/>
        <v>51637.2377995797</v>
      </c>
      <c r="L39" s="13"/>
    </row>
    <row r="40" spans="1:12">
      <c r="A40" s="3">
        <v>38</v>
      </c>
      <c r="B40" s="82" t="s">
        <v>60</v>
      </c>
      <c r="C40" s="43">
        <v>49149.966689289</v>
      </c>
      <c r="D40" s="33">
        <v>1000</v>
      </c>
      <c r="E40" s="33">
        <v>2000</v>
      </c>
      <c r="F40" s="33">
        <v>3000</v>
      </c>
      <c r="G40" s="27"/>
      <c r="H40" s="27"/>
      <c r="I40" s="27"/>
      <c r="J40" s="27">
        <v>2000</v>
      </c>
      <c r="K40" s="27">
        <f t="shared" si="0"/>
        <v>53149.966689289</v>
      </c>
      <c r="L40" s="13"/>
    </row>
    <row r="41" spans="1:12">
      <c r="A41" s="3">
        <v>39</v>
      </c>
      <c r="B41" s="82" t="s">
        <v>61</v>
      </c>
      <c r="C41" s="43">
        <v>64551.5420712528</v>
      </c>
      <c r="D41" s="33">
        <v>1000</v>
      </c>
      <c r="E41" s="33">
        <v>2000</v>
      </c>
      <c r="F41" s="33">
        <v>3000</v>
      </c>
      <c r="G41" s="27"/>
      <c r="H41" s="27"/>
      <c r="I41" s="27"/>
      <c r="J41" s="27">
        <v>3000</v>
      </c>
      <c r="K41" s="27">
        <f t="shared" si="0"/>
        <v>67551.5420712528</v>
      </c>
      <c r="L41" s="13"/>
    </row>
    <row r="42" spans="1:12">
      <c r="A42" s="3">
        <v>40</v>
      </c>
      <c r="B42" s="82" t="s">
        <v>62</v>
      </c>
      <c r="C42" s="43">
        <v>59427.4826956199</v>
      </c>
      <c r="D42" s="33">
        <v>1000</v>
      </c>
      <c r="E42" s="33">
        <v>2000</v>
      </c>
      <c r="F42" s="33">
        <v>3000</v>
      </c>
      <c r="G42" s="27"/>
      <c r="H42" s="27"/>
      <c r="I42" s="27"/>
      <c r="J42" s="27">
        <v>2300</v>
      </c>
      <c r="K42" s="27">
        <f t="shared" si="0"/>
        <v>63127.4826956199</v>
      </c>
      <c r="L42" s="13"/>
    </row>
    <row r="43" spans="1:12">
      <c r="A43" s="3">
        <v>41</v>
      </c>
      <c r="B43" s="85" t="s">
        <v>64</v>
      </c>
      <c r="C43" s="43">
        <v>44015.2766115246</v>
      </c>
      <c r="D43" s="33">
        <v>1000</v>
      </c>
      <c r="E43" s="33">
        <v>2000</v>
      </c>
      <c r="F43" s="33">
        <v>3000</v>
      </c>
      <c r="G43" s="34"/>
      <c r="H43" s="34"/>
      <c r="I43" s="34"/>
      <c r="J43" s="34">
        <v>0</v>
      </c>
      <c r="K43" s="27">
        <f t="shared" si="0"/>
        <v>50015.2766115246</v>
      </c>
      <c r="L43" s="35" t="s">
        <v>219</v>
      </c>
    </row>
    <row r="44" spans="1:12">
      <c r="A44" s="3">
        <v>42</v>
      </c>
      <c r="B44" s="82" t="s">
        <v>65</v>
      </c>
      <c r="C44" s="43">
        <v>3609.85471573477</v>
      </c>
      <c r="D44" s="33">
        <v>1000</v>
      </c>
      <c r="E44" s="33">
        <v>2000</v>
      </c>
      <c r="F44" s="33">
        <v>3000</v>
      </c>
      <c r="G44" s="27"/>
      <c r="H44" s="27"/>
      <c r="I44" s="27"/>
      <c r="J44" s="27">
        <v>1900</v>
      </c>
      <c r="K44" s="27">
        <f t="shared" si="0"/>
        <v>7709.85471573477</v>
      </c>
      <c r="L44" s="13"/>
    </row>
    <row r="45" spans="1:12">
      <c r="A45" s="3">
        <v>43</v>
      </c>
      <c r="B45" s="82" t="s">
        <v>66</v>
      </c>
      <c r="C45" s="43">
        <v>76820.4905774781</v>
      </c>
      <c r="D45" s="33">
        <v>1000</v>
      </c>
      <c r="E45" s="33">
        <v>2000</v>
      </c>
      <c r="F45" s="33">
        <v>3000</v>
      </c>
      <c r="G45" s="27"/>
      <c r="H45" s="27"/>
      <c r="I45" s="27"/>
      <c r="J45" s="27">
        <v>3000</v>
      </c>
      <c r="K45" s="27">
        <f t="shared" si="0"/>
        <v>79820.4905774781</v>
      </c>
      <c r="L45" s="13"/>
    </row>
    <row r="46" spans="1:12">
      <c r="A46" s="3">
        <v>44</v>
      </c>
      <c r="B46" s="82" t="s">
        <v>67</v>
      </c>
      <c r="C46" s="43">
        <v>64201.8735333324</v>
      </c>
      <c r="D46" s="33">
        <v>1000</v>
      </c>
      <c r="E46" s="33">
        <v>2000</v>
      </c>
      <c r="F46" s="33">
        <v>3000</v>
      </c>
      <c r="G46" s="27"/>
      <c r="H46" s="27"/>
      <c r="I46" s="27"/>
      <c r="J46" s="27">
        <v>3000</v>
      </c>
      <c r="K46" s="27">
        <f t="shared" si="0"/>
        <v>67201.8735333324</v>
      </c>
      <c r="L46" s="13"/>
    </row>
    <row r="47" spans="1:12">
      <c r="A47" s="3">
        <v>45</v>
      </c>
      <c r="B47" s="82" t="s">
        <v>68</v>
      </c>
      <c r="C47" s="43">
        <v>38317.544589007</v>
      </c>
      <c r="D47" s="33">
        <v>1000</v>
      </c>
      <c r="E47" s="33">
        <v>2000</v>
      </c>
      <c r="F47" s="33">
        <v>3000</v>
      </c>
      <c r="G47" s="27"/>
      <c r="H47" s="27"/>
      <c r="I47" s="27"/>
      <c r="J47" s="27">
        <v>2000</v>
      </c>
      <c r="K47" s="27">
        <f t="shared" si="0"/>
        <v>42317.544589007</v>
      </c>
      <c r="L47" s="13"/>
    </row>
    <row r="48" spans="1:12">
      <c r="A48" s="3">
        <v>46</v>
      </c>
      <c r="B48" s="82" t="s">
        <v>69</v>
      </c>
      <c r="C48" s="43">
        <v>52536.2877954598</v>
      </c>
      <c r="D48" s="33">
        <v>1000</v>
      </c>
      <c r="E48" s="33">
        <v>2000</v>
      </c>
      <c r="F48" s="33">
        <v>3000</v>
      </c>
      <c r="G48" s="27"/>
      <c r="H48" s="27"/>
      <c r="I48" s="27"/>
      <c r="J48" s="27">
        <v>2300</v>
      </c>
      <c r="K48" s="27">
        <f t="shared" si="0"/>
        <v>56236.2877954598</v>
      </c>
      <c r="L48" s="13"/>
    </row>
    <row r="49" spans="1:12">
      <c r="A49" s="3">
        <v>47</v>
      </c>
      <c r="B49" s="82" t="s">
        <v>70</v>
      </c>
      <c r="C49" s="43">
        <v>5541.85694216156</v>
      </c>
      <c r="D49" s="33">
        <v>1000</v>
      </c>
      <c r="E49" s="33">
        <v>2000</v>
      </c>
      <c r="F49" s="33">
        <v>3000</v>
      </c>
      <c r="G49" s="27"/>
      <c r="H49" s="27"/>
      <c r="I49" s="27"/>
      <c r="J49" s="27">
        <v>2000</v>
      </c>
      <c r="K49" s="27">
        <f t="shared" si="0"/>
        <v>9541.85694216156</v>
      </c>
      <c r="L49" s="13"/>
    </row>
    <row r="50" spans="1:12">
      <c r="A50" s="3">
        <v>48</v>
      </c>
      <c r="B50" s="82" t="s">
        <v>71</v>
      </c>
      <c r="C50" s="43">
        <v>35021.2611050394</v>
      </c>
      <c r="D50" s="33">
        <v>1000</v>
      </c>
      <c r="E50" s="33">
        <v>2000</v>
      </c>
      <c r="F50" s="33">
        <v>3000</v>
      </c>
      <c r="G50" s="27"/>
      <c r="H50" s="27"/>
      <c r="I50" s="27"/>
      <c r="J50" s="27">
        <v>2000</v>
      </c>
      <c r="K50" s="27">
        <f t="shared" si="0"/>
        <v>39021.2611050394</v>
      </c>
      <c r="L50" s="13"/>
    </row>
    <row r="51" spans="1:12">
      <c r="A51" s="3">
        <v>49</v>
      </c>
      <c r="B51" s="5" t="s">
        <v>73</v>
      </c>
      <c r="C51" s="43">
        <v>80146.4865864424</v>
      </c>
      <c r="D51" s="33">
        <v>1000</v>
      </c>
      <c r="E51" s="33">
        <v>2000</v>
      </c>
      <c r="F51" s="33">
        <v>3000</v>
      </c>
      <c r="G51" s="27"/>
      <c r="H51" s="27"/>
      <c r="I51" s="27"/>
      <c r="J51" s="27">
        <v>2500</v>
      </c>
      <c r="K51" s="27">
        <f t="shared" si="0"/>
        <v>83646.4865864424</v>
      </c>
      <c r="L51" s="13"/>
    </row>
    <row r="52" spans="1:12">
      <c r="A52" s="3">
        <v>50</v>
      </c>
      <c r="B52" s="82" t="s">
        <v>74</v>
      </c>
      <c r="C52" s="43">
        <v>11209.6009249039</v>
      </c>
      <c r="D52" s="33">
        <v>0</v>
      </c>
      <c r="E52" s="33">
        <v>2000</v>
      </c>
      <c r="F52" s="33">
        <v>3000</v>
      </c>
      <c r="G52" s="27"/>
      <c r="H52" s="27"/>
      <c r="I52" s="27"/>
      <c r="J52" s="27">
        <v>2000</v>
      </c>
      <c r="K52" s="27">
        <f t="shared" si="0"/>
        <v>14209.6009249039</v>
      </c>
      <c r="L52" s="13"/>
    </row>
    <row r="53" spans="1:12">
      <c r="A53" s="3">
        <v>51</v>
      </c>
      <c r="B53" s="82" t="s">
        <v>75</v>
      </c>
      <c r="C53" s="43">
        <v>52472.9379967338</v>
      </c>
      <c r="D53" s="33">
        <v>1000</v>
      </c>
      <c r="E53" s="33">
        <v>2000</v>
      </c>
      <c r="F53" s="33">
        <v>3000</v>
      </c>
      <c r="G53" s="27"/>
      <c r="H53" s="27"/>
      <c r="I53" s="27"/>
      <c r="J53" s="27">
        <v>2000</v>
      </c>
      <c r="K53" s="27">
        <f t="shared" si="0"/>
        <v>56472.9379967338</v>
      </c>
      <c r="L53" s="13"/>
    </row>
    <row r="54" spans="1:12">
      <c r="A54" s="3">
        <v>52</v>
      </c>
      <c r="B54" s="82" t="s">
        <v>76</v>
      </c>
      <c r="C54" s="43">
        <v>53063.3788475733</v>
      </c>
      <c r="D54" s="33">
        <v>1000</v>
      </c>
      <c r="E54" s="33">
        <v>2000</v>
      </c>
      <c r="F54" s="33">
        <v>3000</v>
      </c>
      <c r="G54" s="27"/>
      <c r="H54" s="27"/>
      <c r="I54" s="27"/>
      <c r="J54" s="27">
        <v>2200</v>
      </c>
      <c r="K54" s="27">
        <f t="shared" si="0"/>
        <v>56863.3788475733</v>
      </c>
      <c r="L54" s="13"/>
    </row>
    <row r="55" spans="1:12">
      <c r="A55" s="3">
        <v>53</v>
      </c>
      <c r="B55" s="82" t="s">
        <v>77</v>
      </c>
      <c r="C55" s="43">
        <v>85610.1714588586</v>
      </c>
      <c r="D55" s="33">
        <v>1000</v>
      </c>
      <c r="E55" s="33">
        <v>2000</v>
      </c>
      <c r="F55" s="33">
        <v>3000</v>
      </c>
      <c r="G55" s="27"/>
      <c r="H55" s="27"/>
      <c r="I55" s="27"/>
      <c r="J55" s="27">
        <v>3000</v>
      </c>
      <c r="K55" s="27">
        <f t="shared" si="0"/>
        <v>88610.1714588586</v>
      </c>
      <c r="L55" s="13"/>
    </row>
    <row r="56" spans="1:12">
      <c r="A56" s="3">
        <v>54</v>
      </c>
      <c r="B56" s="82" t="s">
        <v>78</v>
      </c>
      <c r="C56" s="43">
        <v>44456.8990576337</v>
      </c>
      <c r="D56" s="33">
        <v>1000</v>
      </c>
      <c r="E56" s="33">
        <v>2000</v>
      </c>
      <c r="F56" s="33">
        <v>3000</v>
      </c>
      <c r="G56" s="27"/>
      <c r="H56" s="27"/>
      <c r="I56" s="27"/>
      <c r="J56" s="27">
        <v>2000</v>
      </c>
      <c r="K56" s="27">
        <f t="shared" si="0"/>
        <v>48456.8990576337</v>
      </c>
      <c r="L56" s="13"/>
    </row>
    <row r="57" spans="1:12">
      <c r="A57" s="3">
        <v>55</v>
      </c>
      <c r="B57" s="82" t="s">
        <v>79</v>
      </c>
      <c r="C57" s="43">
        <v>30719.18673292</v>
      </c>
      <c r="D57" s="33">
        <v>1000</v>
      </c>
      <c r="E57" s="33">
        <v>2000</v>
      </c>
      <c r="F57" s="33">
        <v>3000</v>
      </c>
      <c r="G57" s="27"/>
      <c r="H57" s="27"/>
      <c r="I57" s="27"/>
      <c r="J57" s="27">
        <v>2000</v>
      </c>
      <c r="K57" s="27">
        <f t="shared" si="0"/>
        <v>34719.18673292</v>
      </c>
      <c r="L57" s="13"/>
    </row>
    <row r="58" spans="1:12">
      <c r="A58" s="3">
        <v>56</v>
      </c>
      <c r="B58" s="82" t="s">
        <v>80</v>
      </c>
      <c r="C58" s="43">
        <v>48369.1981954968</v>
      </c>
      <c r="D58" s="33">
        <v>1000</v>
      </c>
      <c r="E58" s="33">
        <v>2000</v>
      </c>
      <c r="F58" s="33">
        <v>3000</v>
      </c>
      <c r="G58" s="27"/>
      <c r="H58" s="27"/>
      <c r="I58" s="27"/>
      <c r="J58" s="27">
        <v>2000</v>
      </c>
      <c r="K58" s="27">
        <f t="shared" si="0"/>
        <v>52369.1981954968</v>
      </c>
      <c r="L58" s="13"/>
    </row>
    <row r="59" spans="1:12">
      <c r="A59" s="3">
        <v>57</v>
      </c>
      <c r="B59" s="82" t="s">
        <v>81</v>
      </c>
      <c r="C59" s="43">
        <v>33165.7139683779</v>
      </c>
      <c r="D59" s="33">
        <v>1000</v>
      </c>
      <c r="E59" s="33">
        <v>2000</v>
      </c>
      <c r="F59" s="33">
        <v>3000</v>
      </c>
      <c r="G59" s="27"/>
      <c r="H59" s="27"/>
      <c r="I59" s="27"/>
      <c r="J59" s="27">
        <v>2000</v>
      </c>
      <c r="K59" s="27">
        <f t="shared" si="0"/>
        <v>37165.7139683779</v>
      </c>
      <c r="L59" s="13"/>
    </row>
    <row r="60" spans="1:12">
      <c r="A60" s="3">
        <v>58</v>
      </c>
      <c r="B60" s="82" t="s">
        <v>82</v>
      </c>
      <c r="C60" s="43">
        <v>86222.4955579982</v>
      </c>
      <c r="D60" s="33">
        <v>1000</v>
      </c>
      <c r="E60" s="33">
        <v>2000</v>
      </c>
      <c r="F60" s="33">
        <v>3000</v>
      </c>
      <c r="G60" s="27"/>
      <c r="H60" s="27"/>
      <c r="I60" s="27"/>
      <c r="J60" s="27">
        <v>2000</v>
      </c>
      <c r="K60" s="27">
        <f t="shared" si="0"/>
        <v>90222.4955579982</v>
      </c>
      <c r="L60" s="13"/>
    </row>
    <row r="61" spans="1:12">
      <c r="A61" s="3">
        <v>59</v>
      </c>
      <c r="B61" s="82" t="s">
        <v>83</v>
      </c>
      <c r="C61" s="43">
        <v>57474.1049387919</v>
      </c>
      <c r="D61" s="33">
        <v>1000</v>
      </c>
      <c r="E61" s="33">
        <v>2000</v>
      </c>
      <c r="F61" s="33">
        <v>3000</v>
      </c>
      <c r="G61" s="27"/>
      <c r="H61" s="27"/>
      <c r="I61" s="27"/>
      <c r="J61" s="27">
        <v>2000</v>
      </c>
      <c r="K61" s="27">
        <f t="shared" si="0"/>
        <v>61474.1049387919</v>
      </c>
      <c r="L61" s="13"/>
    </row>
    <row r="62" spans="1:12">
      <c r="A62" s="3">
        <v>60</v>
      </c>
      <c r="B62" s="82" t="s">
        <v>84</v>
      </c>
      <c r="C62" s="43">
        <v>9142.35937595772</v>
      </c>
      <c r="D62" s="33">
        <v>1000</v>
      </c>
      <c r="E62" s="33">
        <v>2000</v>
      </c>
      <c r="F62" s="33">
        <v>3000</v>
      </c>
      <c r="G62" s="27"/>
      <c r="H62" s="27"/>
      <c r="I62" s="27"/>
      <c r="J62" s="27">
        <v>2000</v>
      </c>
      <c r="K62" s="27">
        <f t="shared" si="0"/>
        <v>13142.3593759577</v>
      </c>
      <c r="L62" s="13"/>
    </row>
    <row r="63" spans="1:12">
      <c r="A63" s="3">
        <v>61</v>
      </c>
      <c r="B63" s="82" t="s">
        <v>85</v>
      </c>
      <c r="C63" s="43">
        <v>59338.3731568039</v>
      </c>
      <c r="D63" s="33">
        <v>1000</v>
      </c>
      <c r="E63" s="33">
        <v>2000</v>
      </c>
      <c r="F63" s="33">
        <v>3000</v>
      </c>
      <c r="G63" s="27"/>
      <c r="H63" s="27"/>
      <c r="I63" s="27"/>
      <c r="J63" s="27">
        <v>2000</v>
      </c>
      <c r="K63" s="27">
        <f t="shared" si="0"/>
        <v>63338.3731568039</v>
      </c>
      <c r="L63" s="13"/>
    </row>
    <row r="64" spans="1:12">
      <c r="A64" s="3">
        <v>62</v>
      </c>
      <c r="B64" s="82" t="s">
        <v>86</v>
      </c>
      <c r="C64" s="43">
        <v>51040.3110311359</v>
      </c>
      <c r="D64" s="33">
        <v>1000</v>
      </c>
      <c r="E64" s="33">
        <v>2000</v>
      </c>
      <c r="F64" s="33">
        <v>3000</v>
      </c>
      <c r="G64" s="27"/>
      <c r="H64" s="27"/>
      <c r="I64" s="27"/>
      <c r="J64" s="27">
        <v>2300</v>
      </c>
      <c r="K64" s="27">
        <f t="shared" si="0"/>
        <v>54740.3110311359</v>
      </c>
      <c r="L64" s="13"/>
    </row>
    <row r="65" spans="1:12">
      <c r="A65" s="3">
        <v>63</v>
      </c>
      <c r="B65" s="82" t="s">
        <v>87</v>
      </c>
      <c r="C65" s="43">
        <v>12560.5008168957</v>
      </c>
      <c r="D65" s="33">
        <v>1000</v>
      </c>
      <c r="E65" s="33">
        <v>2000</v>
      </c>
      <c r="F65" s="33">
        <v>3000</v>
      </c>
      <c r="G65" s="27"/>
      <c r="H65" s="27"/>
      <c r="I65" s="27"/>
      <c r="J65" s="27">
        <v>2000</v>
      </c>
      <c r="K65" s="27">
        <f t="shared" si="0"/>
        <v>16560.5008168957</v>
      </c>
      <c r="L65" s="13"/>
    </row>
    <row r="66" spans="1:12">
      <c r="A66" s="3">
        <v>64</v>
      </c>
      <c r="B66" s="82" t="s">
        <v>88</v>
      </c>
      <c r="C66" s="43">
        <v>86781.1658356335</v>
      </c>
      <c r="D66" s="33">
        <v>1000</v>
      </c>
      <c r="E66" s="33">
        <v>2000</v>
      </c>
      <c r="F66" s="33">
        <v>3000</v>
      </c>
      <c r="G66" s="27"/>
      <c r="H66" s="27"/>
      <c r="I66" s="27"/>
      <c r="J66" s="27">
        <v>4000</v>
      </c>
      <c r="K66" s="27">
        <f t="shared" si="0"/>
        <v>88781.1658356335</v>
      </c>
      <c r="L66" s="13"/>
    </row>
    <row r="67" spans="1:12">
      <c r="A67" s="3">
        <v>65</v>
      </c>
      <c r="B67" s="82" t="s">
        <v>89</v>
      </c>
      <c r="C67" s="43">
        <v>105395.344570878</v>
      </c>
      <c r="D67" s="33">
        <v>1000</v>
      </c>
      <c r="E67" s="33">
        <v>2000</v>
      </c>
      <c r="F67" s="33">
        <v>3000</v>
      </c>
      <c r="G67" s="27"/>
      <c r="H67" s="27"/>
      <c r="I67" s="27"/>
      <c r="J67" s="27">
        <v>3000</v>
      </c>
      <c r="K67" s="27">
        <f t="shared" si="0"/>
        <v>108395.344570878</v>
      </c>
      <c r="L67" s="13"/>
    </row>
    <row r="68" spans="1:12">
      <c r="A68" s="3">
        <v>66</v>
      </c>
      <c r="B68" s="82" t="s">
        <v>90</v>
      </c>
      <c r="C68" s="43">
        <v>106555.945278241</v>
      </c>
      <c r="D68" s="33">
        <v>1000</v>
      </c>
      <c r="E68" s="33">
        <v>2000</v>
      </c>
      <c r="F68" s="33">
        <v>3000</v>
      </c>
      <c r="G68" s="27"/>
      <c r="H68" s="27"/>
      <c r="I68" s="27"/>
      <c r="J68" s="27">
        <v>2000</v>
      </c>
      <c r="K68" s="27">
        <f t="shared" ref="K68:K121" si="1">C68+D68+E68+F68+G68+H68+I68-J68</f>
        <v>110555.945278241</v>
      </c>
      <c r="L68" s="13"/>
    </row>
    <row r="69" spans="1:12">
      <c r="A69" s="3">
        <v>67</v>
      </c>
      <c r="B69" s="82" t="s">
        <v>91</v>
      </c>
      <c r="C69" s="43">
        <v>20009.7646079388</v>
      </c>
      <c r="D69" s="33">
        <v>0</v>
      </c>
      <c r="E69" s="33">
        <v>2000</v>
      </c>
      <c r="F69" s="33">
        <v>3000</v>
      </c>
      <c r="G69" s="27"/>
      <c r="H69" s="27"/>
      <c r="I69" s="27"/>
      <c r="J69" s="27">
        <v>1900</v>
      </c>
      <c r="K69" s="27">
        <f t="shared" si="1"/>
        <v>23109.7646079388</v>
      </c>
      <c r="L69" s="13"/>
    </row>
    <row r="70" spans="1:12">
      <c r="A70" s="3">
        <v>68</v>
      </c>
      <c r="B70" s="82" t="s">
        <v>92</v>
      </c>
      <c r="C70" s="43">
        <v>43310.3544069196</v>
      </c>
      <c r="D70" s="33">
        <v>1000</v>
      </c>
      <c r="E70" s="33">
        <v>2000</v>
      </c>
      <c r="F70" s="33">
        <v>3000</v>
      </c>
      <c r="G70" s="27"/>
      <c r="H70" s="27"/>
      <c r="I70" s="27"/>
      <c r="J70" s="27">
        <v>2300</v>
      </c>
      <c r="K70" s="27">
        <f t="shared" si="1"/>
        <v>47010.3544069196</v>
      </c>
      <c r="L70" s="13"/>
    </row>
    <row r="71" spans="1:12">
      <c r="A71" s="3">
        <v>69</v>
      </c>
      <c r="B71" s="82" t="s">
        <v>93</v>
      </c>
      <c r="C71" s="43">
        <v>51958.748342457</v>
      </c>
      <c r="D71" s="33">
        <v>1000</v>
      </c>
      <c r="E71" s="33">
        <v>2000</v>
      </c>
      <c r="F71" s="33">
        <v>3000</v>
      </c>
      <c r="G71" s="27"/>
      <c r="H71" s="27"/>
      <c r="I71" s="27"/>
      <c r="J71" s="27">
        <v>2000</v>
      </c>
      <c r="K71" s="27">
        <f t="shared" si="1"/>
        <v>55958.748342457</v>
      </c>
      <c r="L71" s="13"/>
    </row>
    <row r="72" spans="1:12">
      <c r="A72" s="3">
        <v>70</v>
      </c>
      <c r="B72" s="82" t="s">
        <v>94</v>
      </c>
      <c r="C72" s="43">
        <v>89606.0911788396</v>
      </c>
      <c r="D72" s="33">
        <v>1000</v>
      </c>
      <c r="E72" s="33">
        <v>2000</v>
      </c>
      <c r="F72" s="33">
        <v>3000</v>
      </c>
      <c r="G72" s="27"/>
      <c r="H72" s="27"/>
      <c r="I72" s="27"/>
      <c r="J72" s="27">
        <v>2000</v>
      </c>
      <c r="K72" s="27">
        <f t="shared" si="1"/>
        <v>93606.0911788396</v>
      </c>
      <c r="L72" s="13"/>
    </row>
    <row r="73" spans="1:12">
      <c r="A73" s="3">
        <v>71</v>
      </c>
      <c r="B73" s="82" t="s">
        <v>95</v>
      </c>
      <c r="C73" s="43">
        <v>61671.0886525516</v>
      </c>
      <c r="D73" s="33">
        <v>1000</v>
      </c>
      <c r="E73" s="33">
        <v>2000</v>
      </c>
      <c r="F73" s="33">
        <v>3000</v>
      </c>
      <c r="G73" s="27"/>
      <c r="H73" s="27"/>
      <c r="I73" s="27"/>
      <c r="J73" s="27">
        <v>2000</v>
      </c>
      <c r="K73" s="27">
        <f t="shared" si="1"/>
        <v>65671.0886525516</v>
      </c>
      <c r="L73" s="13"/>
    </row>
    <row r="74" spans="1:12">
      <c r="A74" s="3">
        <v>72</v>
      </c>
      <c r="B74" s="82" t="s">
        <v>96</v>
      </c>
      <c r="C74" s="43">
        <v>82661.2822998553</v>
      </c>
      <c r="D74" s="33">
        <v>1000</v>
      </c>
      <c r="E74" s="33">
        <v>2000</v>
      </c>
      <c r="F74" s="33">
        <v>3000</v>
      </c>
      <c r="G74" s="27"/>
      <c r="H74" s="27"/>
      <c r="I74" s="27"/>
      <c r="J74" s="27">
        <v>2000</v>
      </c>
      <c r="K74" s="27">
        <f t="shared" si="1"/>
        <v>86661.2822998553</v>
      </c>
      <c r="L74" s="13"/>
    </row>
    <row r="75" spans="1:12">
      <c r="A75" s="3">
        <v>73</v>
      </c>
      <c r="B75" s="82" t="s">
        <v>97</v>
      </c>
      <c r="C75" s="43">
        <v>13585.4550780195</v>
      </c>
      <c r="D75" s="33">
        <v>1000</v>
      </c>
      <c r="E75" s="33">
        <v>2000</v>
      </c>
      <c r="F75" s="33">
        <v>3000</v>
      </c>
      <c r="G75" s="27"/>
      <c r="H75" s="27"/>
      <c r="I75" s="27"/>
      <c r="J75" s="27">
        <v>2000</v>
      </c>
      <c r="K75" s="27">
        <f t="shared" si="1"/>
        <v>17585.4550780195</v>
      </c>
      <c r="L75" s="13"/>
    </row>
    <row r="76" spans="1:12">
      <c r="A76" s="3">
        <v>74</v>
      </c>
      <c r="B76" s="82" t="s">
        <v>98</v>
      </c>
      <c r="C76" s="43">
        <v>86248.3465908023</v>
      </c>
      <c r="D76" s="33">
        <v>1000</v>
      </c>
      <c r="E76" s="33">
        <v>2000</v>
      </c>
      <c r="F76" s="33">
        <v>3000</v>
      </c>
      <c r="G76" s="27"/>
      <c r="H76" s="27"/>
      <c r="I76" s="27"/>
      <c r="J76" s="27">
        <v>3000</v>
      </c>
      <c r="K76" s="27">
        <f t="shared" si="1"/>
        <v>89248.3465908023</v>
      </c>
      <c r="L76" s="13"/>
    </row>
    <row r="77" spans="1:12">
      <c r="A77" s="3">
        <v>75</v>
      </c>
      <c r="B77" s="82" t="s">
        <v>99</v>
      </c>
      <c r="C77" s="43">
        <v>52665.2727142373</v>
      </c>
      <c r="D77" s="33">
        <v>1000</v>
      </c>
      <c r="E77" s="33">
        <v>2000</v>
      </c>
      <c r="F77" s="33">
        <v>3000</v>
      </c>
      <c r="G77" s="27"/>
      <c r="H77" s="27"/>
      <c r="I77" s="27"/>
      <c r="J77" s="27">
        <v>2000</v>
      </c>
      <c r="K77" s="27">
        <f t="shared" si="1"/>
        <v>56665.2727142373</v>
      </c>
      <c r="L77" s="13"/>
    </row>
    <row r="78" spans="1:12">
      <c r="A78" s="3">
        <v>76</v>
      </c>
      <c r="B78" s="82" t="s">
        <v>100</v>
      </c>
      <c r="C78" s="43">
        <v>-5709.27234165602</v>
      </c>
      <c r="D78" s="33">
        <v>1000</v>
      </c>
      <c r="E78" s="33">
        <v>2000</v>
      </c>
      <c r="F78" s="33">
        <v>3000</v>
      </c>
      <c r="G78" s="27"/>
      <c r="H78" s="27"/>
      <c r="I78" s="27"/>
      <c r="J78" s="27">
        <v>1900</v>
      </c>
      <c r="K78" s="27">
        <f t="shared" si="1"/>
        <v>-1609.27234165602</v>
      </c>
      <c r="L78" s="13"/>
    </row>
    <row r="79" spans="1:12">
      <c r="A79" s="3">
        <v>77</v>
      </c>
      <c r="B79" s="82" t="s">
        <v>101</v>
      </c>
      <c r="C79" s="43">
        <v>-2942.70135452808</v>
      </c>
      <c r="D79" s="33">
        <v>0</v>
      </c>
      <c r="E79" s="33">
        <v>2000</v>
      </c>
      <c r="F79" s="33">
        <v>3000</v>
      </c>
      <c r="G79" s="27"/>
      <c r="H79" s="27"/>
      <c r="I79" s="27"/>
      <c r="J79" s="27">
        <v>1000</v>
      </c>
      <c r="K79" s="27">
        <f t="shared" si="1"/>
        <v>1057.29864547192</v>
      </c>
      <c r="L79" s="13"/>
    </row>
    <row r="80" spans="1:12">
      <c r="A80" s="3">
        <v>78</v>
      </c>
      <c r="B80" s="82" t="s">
        <v>102</v>
      </c>
      <c r="C80" s="43">
        <v>45666.8163336866</v>
      </c>
      <c r="D80" s="33">
        <v>1000</v>
      </c>
      <c r="E80" s="33">
        <v>2000</v>
      </c>
      <c r="F80" s="33">
        <v>3000</v>
      </c>
      <c r="G80" s="27"/>
      <c r="H80" s="27"/>
      <c r="I80" s="27"/>
      <c r="J80" s="27">
        <v>2000</v>
      </c>
      <c r="K80" s="27">
        <f t="shared" si="1"/>
        <v>49666.8163336866</v>
      </c>
      <c r="L80" s="13"/>
    </row>
    <row r="81" spans="1:12">
      <c r="A81" s="3">
        <v>79</v>
      </c>
      <c r="B81" s="82" t="s">
        <v>103</v>
      </c>
      <c r="C81" s="43">
        <v>6861.3913170927</v>
      </c>
      <c r="D81" s="33">
        <v>1000</v>
      </c>
      <c r="E81" s="33">
        <v>2000</v>
      </c>
      <c r="F81" s="33">
        <v>3000</v>
      </c>
      <c r="G81" s="27"/>
      <c r="H81" s="27"/>
      <c r="I81" s="27"/>
      <c r="J81" s="27">
        <v>2000</v>
      </c>
      <c r="K81" s="27">
        <f t="shared" si="1"/>
        <v>10861.3913170927</v>
      </c>
      <c r="L81" s="13"/>
    </row>
    <row r="82" spans="1:12">
      <c r="A82" s="3">
        <v>80</v>
      </c>
      <c r="B82" s="82" t="s">
        <v>104</v>
      </c>
      <c r="C82" s="43">
        <v>65216.6628823908</v>
      </c>
      <c r="D82" s="33">
        <v>1000</v>
      </c>
      <c r="E82" s="33">
        <v>2000</v>
      </c>
      <c r="F82" s="33">
        <v>3000</v>
      </c>
      <c r="G82" s="27"/>
      <c r="H82" s="27"/>
      <c r="I82" s="27">
        <v>300</v>
      </c>
      <c r="J82" s="27">
        <v>3000</v>
      </c>
      <c r="K82" s="27">
        <f t="shared" si="1"/>
        <v>68516.6628823908</v>
      </c>
      <c r="L82" s="13"/>
    </row>
    <row r="83" spans="1:12">
      <c r="A83" s="3">
        <v>81</v>
      </c>
      <c r="B83" s="82" t="s">
        <v>105</v>
      </c>
      <c r="C83" s="43">
        <v>8164.28581517296</v>
      </c>
      <c r="D83" s="33">
        <v>1000</v>
      </c>
      <c r="E83" s="33">
        <v>2000</v>
      </c>
      <c r="F83" s="33">
        <v>3000</v>
      </c>
      <c r="G83" s="27"/>
      <c r="H83" s="27"/>
      <c r="I83" s="27"/>
      <c r="J83" s="27">
        <v>2000</v>
      </c>
      <c r="K83" s="27">
        <f t="shared" si="1"/>
        <v>12164.285815173</v>
      </c>
      <c r="L83" s="13"/>
    </row>
    <row r="84" spans="1:12">
      <c r="A84" s="3">
        <v>82</v>
      </c>
      <c r="B84" s="82" t="s">
        <v>106</v>
      </c>
      <c r="C84" s="43">
        <v>-1719.81850347319</v>
      </c>
      <c r="D84" s="33">
        <v>1000</v>
      </c>
      <c r="E84" s="33">
        <v>2000</v>
      </c>
      <c r="F84" s="33">
        <v>3000</v>
      </c>
      <c r="G84" s="27"/>
      <c r="H84" s="27"/>
      <c r="I84" s="27"/>
      <c r="J84" s="27">
        <v>2000</v>
      </c>
      <c r="K84" s="27">
        <f t="shared" si="1"/>
        <v>2280.18149652681</v>
      </c>
      <c r="L84" s="13"/>
    </row>
    <row r="85" spans="1:12">
      <c r="A85" s="3">
        <v>83</v>
      </c>
      <c r="B85" s="82" t="s">
        <v>107</v>
      </c>
      <c r="C85" s="43">
        <v>136832.702520667</v>
      </c>
      <c r="D85" s="33">
        <v>1000</v>
      </c>
      <c r="E85" s="33">
        <v>2000</v>
      </c>
      <c r="F85" s="33">
        <v>3000</v>
      </c>
      <c r="G85" s="27"/>
      <c r="H85" s="27"/>
      <c r="I85" s="27"/>
      <c r="J85" s="27">
        <v>4000</v>
      </c>
      <c r="K85" s="27">
        <f t="shared" si="1"/>
        <v>138832.702520667</v>
      </c>
      <c r="L85" s="13"/>
    </row>
    <row r="86" spans="1:12">
      <c r="A86" s="3">
        <v>84</v>
      </c>
      <c r="B86" s="82" t="s">
        <v>108</v>
      </c>
      <c r="C86" s="43">
        <v>61382.4691476719</v>
      </c>
      <c r="D86" s="33">
        <v>1000</v>
      </c>
      <c r="E86" s="33">
        <v>2000</v>
      </c>
      <c r="F86" s="33">
        <v>3000</v>
      </c>
      <c r="G86" s="27">
        <v>3000</v>
      </c>
      <c r="H86" s="27"/>
      <c r="I86" s="27"/>
      <c r="J86" s="27">
        <v>2000</v>
      </c>
      <c r="K86" s="27">
        <f t="shared" si="1"/>
        <v>68382.4691476719</v>
      </c>
      <c r="L86" s="13"/>
    </row>
    <row r="87" spans="1:12">
      <c r="A87" s="3">
        <v>85</v>
      </c>
      <c r="B87" s="82" t="s">
        <v>110</v>
      </c>
      <c r="C87" s="43">
        <v>61834.0502986041</v>
      </c>
      <c r="D87" s="33">
        <v>1000</v>
      </c>
      <c r="E87" s="33">
        <v>2000</v>
      </c>
      <c r="F87" s="33">
        <v>3000</v>
      </c>
      <c r="G87" s="27"/>
      <c r="H87" s="27"/>
      <c r="I87" s="27"/>
      <c r="J87" s="27">
        <v>2000</v>
      </c>
      <c r="K87" s="27">
        <f t="shared" si="1"/>
        <v>65834.0502986041</v>
      </c>
      <c r="L87" s="13"/>
    </row>
    <row r="88" spans="1:12">
      <c r="A88" s="3">
        <v>86</v>
      </c>
      <c r="B88" s="83" t="s">
        <v>111</v>
      </c>
      <c r="C88" s="45">
        <v>21698.8110427174</v>
      </c>
      <c r="D88" s="33">
        <v>1000</v>
      </c>
      <c r="E88" s="33">
        <v>2000</v>
      </c>
      <c r="F88" s="33">
        <v>3000</v>
      </c>
      <c r="G88" s="27"/>
      <c r="H88" s="27"/>
      <c r="I88" s="27"/>
      <c r="J88" s="27">
        <v>3000</v>
      </c>
      <c r="K88" s="27">
        <f t="shared" si="1"/>
        <v>24698.8110427174</v>
      </c>
      <c r="L88" s="39"/>
    </row>
    <row r="89" spans="1:12">
      <c r="A89" s="3">
        <v>87</v>
      </c>
      <c r="B89" s="82" t="s">
        <v>112</v>
      </c>
      <c r="C89" s="43">
        <v>9102.47254456613</v>
      </c>
      <c r="D89" s="33">
        <v>1000</v>
      </c>
      <c r="E89" s="33">
        <v>2000</v>
      </c>
      <c r="F89" s="33">
        <v>3000</v>
      </c>
      <c r="G89" s="27"/>
      <c r="H89" s="27"/>
      <c r="I89" s="27"/>
      <c r="J89" s="27">
        <v>2000</v>
      </c>
      <c r="K89" s="27">
        <f t="shared" si="1"/>
        <v>13102.4725445661</v>
      </c>
      <c r="L89" s="39"/>
    </row>
    <row r="90" spans="1:12">
      <c r="A90" s="3">
        <v>88</v>
      </c>
      <c r="B90" s="8" t="s">
        <v>113</v>
      </c>
      <c r="C90" s="46">
        <v>10500.9538447271</v>
      </c>
      <c r="D90" s="33">
        <v>1000</v>
      </c>
      <c r="E90" s="33">
        <v>2000</v>
      </c>
      <c r="F90" s="33">
        <v>3000</v>
      </c>
      <c r="G90" s="27"/>
      <c r="H90" s="27"/>
      <c r="I90" s="27"/>
      <c r="J90" s="27">
        <v>2000</v>
      </c>
      <c r="K90" s="27">
        <f t="shared" si="1"/>
        <v>14500.9538447271</v>
      </c>
      <c r="L90" s="13"/>
    </row>
    <row r="91" spans="1:12">
      <c r="A91" s="3">
        <v>89</v>
      </c>
      <c r="B91" s="5" t="s">
        <v>114</v>
      </c>
      <c r="C91" s="43">
        <v>19133.1399791881</v>
      </c>
      <c r="D91" s="33">
        <v>1500</v>
      </c>
      <c r="E91" s="33">
        <v>3000</v>
      </c>
      <c r="F91" s="33">
        <v>4500</v>
      </c>
      <c r="G91" s="27"/>
      <c r="H91" s="27"/>
      <c r="I91" s="27"/>
      <c r="J91" s="27">
        <v>3000</v>
      </c>
      <c r="K91" s="27">
        <f t="shared" si="1"/>
        <v>25133.1399791881</v>
      </c>
      <c r="L91" s="35" t="s">
        <v>220</v>
      </c>
    </row>
    <row r="92" spans="1:12">
      <c r="A92" s="3">
        <v>90</v>
      </c>
      <c r="B92" s="25" t="s">
        <v>167</v>
      </c>
      <c r="C92" s="44">
        <v>4000</v>
      </c>
      <c r="D92" s="33">
        <v>1000</v>
      </c>
      <c r="E92" s="33">
        <v>1000</v>
      </c>
      <c r="F92" s="33">
        <v>3000</v>
      </c>
      <c r="G92" s="27"/>
      <c r="H92" s="27"/>
      <c r="I92" s="27"/>
      <c r="J92" s="27">
        <v>1000</v>
      </c>
      <c r="K92" s="27">
        <f t="shared" si="1"/>
        <v>8000</v>
      </c>
      <c r="L92" s="13"/>
    </row>
    <row r="93" spans="1:12">
      <c r="A93" s="3">
        <v>91</v>
      </c>
      <c r="B93" s="8" t="s">
        <v>115</v>
      </c>
      <c r="C93" s="46">
        <v>13443.8221136951</v>
      </c>
      <c r="D93" s="33">
        <v>1000</v>
      </c>
      <c r="E93" s="33">
        <v>2000</v>
      </c>
      <c r="F93" s="33">
        <v>3000</v>
      </c>
      <c r="G93" s="27"/>
      <c r="H93" s="27"/>
      <c r="I93" s="27"/>
      <c r="J93" s="27">
        <v>2000</v>
      </c>
      <c r="K93" s="27">
        <f t="shared" si="1"/>
        <v>17443.8221136951</v>
      </c>
      <c r="L93" s="13"/>
    </row>
    <row r="94" spans="1:12">
      <c r="A94" s="3">
        <v>92</v>
      </c>
      <c r="B94" s="83" t="s">
        <v>116</v>
      </c>
      <c r="C94" s="45">
        <v>-6132.338368296</v>
      </c>
      <c r="D94" s="33">
        <v>1000</v>
      </c>
      <c r="E94" s="33">
        <v>2000</v>
      </c>
      <c r="F94" s="33">
        <v>3000</v>
      </c>
      <c r="G94" s="27"/>
      <c r="H94" s="27"/>
      <c r="I94" s="27"/>
      <c r="J94" s="27">
        <v>2000</v>
      </c>
      <c r="K94" s="27">
        <f t="shared" si="1"/>
        <v>-2132.338368296</v>
      </c>
      <c r="L94" s="13"/>
    </row>
    <row r="95" spans="1:12">
      <c r="A95" s="3">
        <v>93</v>
      </c>
      <c r="B95" s="83" t="s">
        <v>117</v>
      </c>
      <c r="C95" s="45">
        <v>-5195.1116192937</v>
      </c>
      <c r="D95" s="33">
        <v>1000</v>
      </c>
      <c r="E95" s="33">
        <v>2000</v>
      </c>
      <c r="F95" s="33">
        <v>3000</v>
      </c>
      <c r="G95" s="27"/>
      <c r="H95" s="27"/>
      <c r="I95" s="27"/>
      <c r="J95" s="27">
        <v>2000</v>
      </c>
      <c r="K95" s="27">
        <f t="shared" si="1"/>
        <v>-1195.1116192937</v>
      </c>
      <c r="L95" s="13"/>
    </row>
    <row r="96" spans="1:12">
      <c r="A96" s="3">
        <v>94</v>
      </c>
      <c r="B96" s="8" t="s">
        <v>138</v>
      </c>
      <c r="C96" s="46">
        <v>-7750</v>
      </c>
      <c r="D96" s="33">
        <v>1000</v>
      </c>
      <c r="E96" s="33">
        <v>2000</v>
      </c>
      <c r="F96" s="33">
        <v>3000</v>
      </c>
      <c r="G96" s="27"/>
      <c r="H96" s="27"/>
      <c r="I96" s="27"/>
      <c r="J96" s="27">
        <v>2000</v>
      </c>
      <c r="K96" s="27">
        <f t="shared" si="1"/>
        <v>-3750</v>
      </c>
      <c r="L96" s="13"/>
    </row>
    <row r="97" spans="1:12">
      <c r="A97" s="3">
        <v>95</v>
      </c>
      <c r="B97" s="8" t="s">
        <v>118</v>
      </c>
      <c r="C97" s="46">
        <v>-12000</v>
      </c>
      <c r="D97" s="33">
        <v>1000</v>
      </c>
      <c r="E97" s="33">
        <v>2000</v>
      </c>
      <c r="F97" s="33">
        <v>3000</v>
      </c>
      <c r="G97" s="27"/>
      <c r="H97" s="27"/>
      <c r="I97" s="27">
        <v>300</v>
      </c>
      <c r="J97" s="27">
        <v>2000</v>
      </c>
      <c r="K97" s="27">
        <f t="shared" si="1"/>
        <v>-7700</v>
      </c>
      <c r="L97" s="13"/>
    </row>
    <row r="98" spans="1:12">
      <c r="A98" s="3">
        <v>96</v>
      </c>
      <c r="B98" s="8" t="s">
        <v>139</v>
      </c>
      <c r="C98" s="46">
        <v>-6500</v>
      </c>
      <c r="D98" s="33">
        <v>0</v>
      </c>
      <c r="E98" s="33">
        <v>2000</v>
      </c>
      <c r="F98" s="33">
        <v>3000</v>
      </c>
      <c r="G98" s="27"/>
      <c r="H98" s="27"/>
      <c r="I98" s="27"/>
      <c r="J98" s="27">
        <v>2000</v>
      </c>
      <c r="K98" s="27">
        <f t="shared" si="1"/>
        <v>-3500</v>
      </c>
      <c r="L98" s="13"/>
    </row>
    <row r="99" spans="1:12">
      <c r="A99" s="3">
        <v>97</v>
      </c>
      <c r="B99" s="82" t="s">
        <v>120</v>
      </c>
      <c r="C99" s="43">
        <v>32520.9543834498</v>
      </c>
      <c r="D99" s="33">
        <v>1000</v>
      </c>
      <c r="E99" s="33">
        <v>2000</v>
      </c>
      <c r="F99" s="33">
        <v>3000</v>
      </c>
      <c r="G99" s="27"/>
      <c r="H99" s="27"/>
      <c r="I99" s="27"/>
      <c r="J99" s="27">
        <v>2000</v>
      </c>
      <c r="K99" s="27">
        <f t="shared" si="1"/>
        <v>36520.9543834498</v>
      </c>
      <c r="L99" s="13"/>
    </row>
    <row r="100" spans="1:12">
      <c r="A100" s="3">
        <v>98</v>
      </c>
      <c r="B100" s="5" t="s">
        <v>205</v>
      </c>
      <c r="C100" s="43">
        <v>-400</v>
      </c>
      <c r="D100" s="33">
        <v>1000</v>
      </c>
      <c r="E100" s="33">
        <v>0</v>
      </c>
      <c r="F100" s="33">
        <v>3000</v>
      </c>
      <c r="G100" s="27"/>
      <c r="H100" s="27"/>
      <c r="I100" s="27">
        <v>300</v>
      </c>
      <c r="J100" s="27">
        <v>1000</v>
      </c>
      <c r="K100" s="27">
        <f t="shared" si="1"/>
        <v>2900</v>
      </c>
      <c r="L100" s="13"/>
    </row>
    <row r="101" spans="1:12">
      <c r="A101" s="3">
        <v>99</v>
      </c>
      <c r="B101" s="25" t="s">
        <v>183</v>
      </c>
      <c r="C101" s="44">
        <v>0</v>
      </c>
      <c r="D101" s="33">
        <v>1000</v>
      </c>
      <c r="E101" s="33">
        <v>1000</v>
      </c>
      <c r="F101" s="33">
        <v>3000</v>
      </c>
      <c r="G101" s="27"/>
      <c r="H101" s="27"/>
      <c r="I101" s="27"/>
      <c r="J101" s="27">
        <v>1000</v>
      </c>
      <c r="K101" s="27">
        <f t="shared" si="1"/>
        <v>4000</v>
      </c>
      <c r="L101" s="39"/>
    </row>
    <row r="102" spans="1:12">
      <c r="A102" s="3">
        <v>100</v>
      </c>
      <c r="B102" s="25" t="s">
        <v>206</v>
      </c>
      <c r="C102" s="44">
        <v>-1000</v>
      </c>
      <c r="D102" s="33">
        <v>1000</v>
      </c>
      <c r="E102" s="33">
        <v>0</v>
      </c>
      <c r="F102" s="33">
        <v>3000</v>
      </c>
      <c r="G102" s="27"/>
      <c r="H102" s="27"/>
      <c r="I102" s="27"/>
      <c r="J102" s="27">
        <v>1000</v>
      </c>
      <c r="K102" s="27">
        <f t="shared" si="1"/>
        <v>2000</v>
      </c>
      <c r="L102" s="39"/>
    </row>
    <row r="103" spans="1:12">
      <c r="A103" s="3">
        <v>101</v>
      </c>
      <c r="B103" s="25" t="s">
        <v>207</v>
      </c>
      <c r="C103" s="44">
        <v>-1000</v>
      </c>
      <c r="D103" s="33">
        <v>1000</v>
      </c>
      <c r="E103" s="33">
        <v>0</v>
      </c>
      <c r="F103" s="33">
        <v>3000</v>
      </c>
      <c r="G103" s="27"/>
      <c r="H103" s="27"/>
      <c r="I103" s="27">
        <v>300</v>
      </c>
      <c r="J103" s="27">
        <v>1000</v>
      </c>
      <c r="K103" s="27">
        <f t="shared" si="1"/>
        <v>2300</v>
      </c>
      <c r="L103" s="39"/>
    </row>
    <row r="104" spans="1:12">
      <c r="A104" s="3">
        <v>102</v>
      </c>
      <c r="B104" s="25" t="s">
        <v>208</v>
      </c>
      <c r="C104" s="44">
        <v>-1000</v>
      </c>
      <c r="D104" s="33">
        <v>1000</v>
      </c>
      <c r="E104" s="33">
        <v>0</v>
      </c>
      <c r="F104" s="33">
        <v>2000</v>
      </c>
      <c r="G104" s="27"/>
      <c r="H104" s="27"/>
      <c r="I104" s="27"/>
      <c r="J104" s="27">
        <v>1000</v>
      </c>
      <c r="K104" s="27">
        <f t="shared" si="1"/>
        <v>1000</v>
      </c>
      <c r="L104" s="39"/>
    </row>
    <row r="105" spans="1:12">
      <c r="A105" s="3">
        <v>103</v>
      </c>
      <c r="B105" s="10" t="s">
        <v>121</v>
      </c>
      <c r="C105" s="46">
        <v>45158.1653522825</v>
      </c>
      <c r="D105" s="33">
        <v>0</v>
      </c>
      <c r="E105" s="33">
        <v>0</v>
      </c>
      <c r="F105" s="33">
        <v>0</v>
      </c>
      <c r="G105" s="27"/>
      <c r="H105" s="27"/>
      <c r="I105" s="27"/>
      <c r="J105" s="27">
        <v>0</v>
      </c>
      <c r="K105" s="27">
        <f t="shared" si="1"/>
        <v>45158.1653522825</v>
      </c>
      <c r="L105" s="35" t="s">
        <v>178</v>
      </c>
    </row>
    <row r="106" spans="1:12">
      <c r="A106" s="3">
        <v>104</v>
      </c>
      <c r="B106" s="10" t="s">
        <v>122</v>
      </c>
      <c r="C106" s="46">
        <v>12159.8562488382</v>
      </c>
      <c r="D106" s="33">
        <v>0</v>
      </c>
      <c r="E106" s="33">
        <v>0</v>
      </c>
      <c r="F106" s="33">
        <v>0</v>
      </c>
      <c r="G106" s="27"/>
      <c r="H106" s="27"/>
      <c r="I106" s="27"/>
      <c r="J106" s="27">
        <v>0</v>
      </c>
      <c r="K106" s="27">
        <f t="shared" si="1"/>
        <v>12159.8562488382</v>
      </c>
      <c r="L106" s="35" t="s">
        <v>221</v>
      </c>
    </row>
    <row r="107" spans="1:12">
      <c r="A107" s="3">
        <v>105</v>
      </c>
      <c r="B107" s="86" t="s">
        <v>124</v>
      </c>
      <c r="C107" s="47">
        <v>12142.8515171374</v>
      </c>
      <c r="D107" s="33">
        <v>0</v>
      </c>
      <c r="E107" s="33">
        <v>0</v>
      </c>
      <c r="F107" s="33">
        <v>0</v>
      </c>
      <c r="G107" s="27"/>
      <c r="H107" s="27"/>
      <c r="I107" s="27"/>
      <c r="J107" s="27">
        <v>4000</v>
      </c>
      <c r="K107" s="27">
        <f t="shared" si="1"/>
        <v>8142.8515171374</v>
      </c>
      <c r="L107" s="35" t="s">
        <v>222</v>
      </c>
    </row>
    <row r="108" spans="1:12">
      <c r="A108" s="3">
        <v>106</v>
      </c>
      <c r="B108" s="10" t="s">
        <v>119</v>
      </c>
      <c r="C108" s="46">
        <v>31949.0521136951</v>
      </c>
      <c r="D108" s="33">
        <v>500</v>
      </c>
      <c r="E108" s="33">
        <v>2000</v>
      </c>
      <c r="F108" s="33">
        <v>1500</v>
      </c>
      <c r="G108" s="27"/>
      <c r="H108" s="27"/>
      <c r="I108" s="27"/>
      <c r="J108" s="27">
        <v>4000</v>
      </c>
      <c r="K108" s="27">
        <f t="shared" si="1"/>
        <v>31949.0521136951</v>
      </c>
      <c r="L108" s="35" t="s">
        <v>222</v>
      </c>
    </row>
    <row r="109" spans="1:12">
      <c r="A109" s="3">
        <v>107</v>
      </c>
      <c r="B109" s="11" t="s">
        <v>125</v>
      </c>
      <c r="C109" s="47">
        <v>23598.9250135257</v>
      </c>
      <c r="D109" s="33">
        <v>0</v>
      </c>
      <c r="E109" s="33">
        <v>0</v>
      </c>
      <c r="F109" s="33">
        <v>0</v>
      </c>
      <c r="G109" s="27"/>
      <c r="H109" s="27"/>
      <c r="I109" s="27"/>
      <c r="J109" s="27">
        <v>0</v>
      </c>
      <c r="K109" s="27">
        <f t="shared" si="1"/>
        <v>23598.9250135257</v>
      </c>
      <c r="L109" s="35" t="s">
        <v>178</v>
      </c>
    </row>
    <row r="110" spans="1:12">
      <c r="A110" s="3">
        <v>108</v>
      </c>
      <c r="B110" s="87" t="s">
        <v>63</v>
      </c>
      <c r="C110" s="43">
        <v>61427.8928823907</v>
      </c>
      <c r="D110" s="33">
        <v>0</v>
      </c>
      <c r="E110" s="33">
        <v>2000</v>
      </c>
      <c r="F110" s="33">
        <v>0</v>
      </c>
      <c r="G110" s="27"/>
      <c r="H110" s="27"/>
      <c r="I110" s="27"/>
      <c r="J110" s="27">
        <v>0</v>
      </c>
      <c r="K110" s="27">
        <f t="shared" si="1"/>
        <v>63427.8928823907</v>
      </c>
      <c r="L110" s="35" t="s">
        <v>221</v>
      </c>
    </row>
    <row r="111" spans="1:12">
      <c r="A111" s="3">
        <v>109</v>
      </c>
      <c r="B111" s="87" t="s">
        <v>72</v>
      </c>
      <c r="C111" s="43">
        <v>27417.4428823907</v>
      </c>
      <c r="D111" s="33">
        <v>0</v>
      </c>
      <c r="E111" s="33">
        <v>2000</v>
      </c>
      <c r="F111" s="33">
        <v>0</v>
      </c>
      <c r="G111" s="27"/>
      <c r="H111" s="27"/>
      <c r="I111" s="27"/>
      <c r="J111" s="27">
        <v>29417.44</v>
      </c>
      <c r="K111" s="27">
        <f t="shared" si="1"/>
        <v>0.00288239070141572</v>
      </c>
      <c r="L111" s="35" t="s">
        <v>223</v>
      </c>
    </row>
    <row r="112" spans="1:12">
      <c r="A112" s="3">
        <v>110</v>
      </c>
      <c r="B112" s="87" t="s">
        <v>109</v>
      </c>
      <c r="C112" s="43">
        <v>38661.2128823907</v>
      </c>
      <c r="D112" s="33">
        <v>0</v>
      </c>
      <c r="E112" s="33">
        <v>2000</v>
      </c>
      <c r="F112" s="33">
        <v>0</v>
      </c>
      <c r="G112" s="27"/>
      <c r="H112" s="27"/>
      <c r="I112" s="27"/>
      <c r="J112" s="27">
        <v>40661.21</v>
      </c>
      <c r="K112" s="27">
        <f t="shared" si="1"/>
        <v>0.00288239069777774</v>
      </c>
      <c r="L112" s="35" t="s">
        <v>223</v>
      </c>
    </row>
    <row r="113" spans="1:12">
      <c r="A113" s="3">
        <v>111</v>
      </c>
      <c r="B113" s="26" t="s">
        <v>224</v>
      </c>
      <c r="C113" s="48">
        <v>0</v>
      </c>
      <c r="D113" s="33">
        <v>500</v>
      </c>
      <c r="E113" s="33">
        <v>1000</v>
      </c>
      <c r="F113" s="33">
        <v>1500</v>
      </c>
      <c r="G113" s="27"/>
      <c r="H113" s="27"/>
      <c r="I113" s="27"/>
      <c r="J113" s="27">
        <v>3000</v>
      </c>
      <c r="K113" s="27">
        <f t="shared" si="1"/>
        <v>0</v>
      </c>
      <c r="L113" s="41" t="s">
        <v>225</v>
      </c>
    </row>
    <row r="114" spans="1:12">
      <c r="A114" s="3">
        <v>112</v>
      </c>
      <c r="B114" s="26" t="s">
        <v>226</v>
      </c>
      <c r="C114" s="48">
        <v>0</v>
      </c>
      <c r="D114" s="33">
        <v>500</v>
      </c>
      <c r="E114" s="33">
        <v>1000</v>
      </c>
      <c r="F114" s="33">
        <v>1500</v>
      </c>
      <c r="G114" s="27"/>
      <c r="H114" s="27"/>
      <c r="I114" s="27"/>
      <c r="J114" s="27">
        <v>0</v>
      </c>
      <c r="K114" s="27">
        <f t="shared" si="1"/>
        <v>3000</v>
      </c>
      <c r="L114" s="41" t="s">
        <v>227</v>
      </c>
    </row>
    <row r="115" spans="1:12">
      <c r="A115" s="3">
        <v>113</v>
      </c>
      <c r="B115" s="26" t="s">
        <v>228</v>
      </c>
      <c r="C115" s="48">
        <v>100</v>
      </c>
      <c r="D115" s="33">
        <v>500</v>
      </c>
      <c r="E115" s="33">
        <v>1000</v>
      </c>
      <c r="F115" s="33">
        <v>1500</v>
      </c>
      <c r="G115" s="27"/>
      <c r="H115" s="27"/>
      <c r="I115" s="27"/>
      <c r="J115" s="27">
        <v>0</v>
      </c>
      <c r="K115" s="27">
        <f t="shared" si="1"/>
        <v>3100</v>
      </c>
      <c r="L115" s="41" t="s">
        <v>227</v>
      </c>
    </row>
    <row r="116" spans="1:12">
      <c r="A116" s="3">
        <v>114</v>
      </c>
      <c r="B116" s="26" t="s">
        <v>229</v>
      </c>
      <c r="C116" s="48">
        <v>1680</v>
      </c>
      <c r="D116" s="33">
        <v>0</v>
      </c>
      <c r="E116" s="33">
        <v>1000</v>
      </c>
      <c r="F116" s="33">
        <v>0</v>
      </c>
      <c r="G116" s="27"/>
      <c r="H116" s="27"/>
      <c r="I116" s="27"/>
      <c r="J116" s="27">
        <v>0</v>
      </c>
      <c r="K116" s="27">
        <f t="shared" si="1"/>
        <v>2680</v>
      </c>
      <c r="L116" s="42"/>
    </row>
    <row r="117" spans="1:12">
      <c r="A117" s="3">
        <v>115</v>
      </c>
      <c r="B117" s="26" t="s">
        <v>230</v>
      </c>
      <c r="C117" s="48">
        <v>360</v>
      </c>
      <c r="D117" s="33">
        <v>0</v>
      </c>
      <c r="E117" s="33">
        <v>1000</v>
      </c>
      <c r="F117" s="33">
        <v>0</v>
      </c>
      <c r="G117" s="27"/>
      <c r="H117" s="27"/>
      <c r="I117" s="27"/>
      <c r="J117" s="27">
        <v>0</v>
      </c>
      <c r="K117" s="27">
        <f t="shared" si="1"/>
        <v>1360</v>
      </c>
      <c r="L117" s="42"/>
    </row>
    <row r="118" spans="1:12">
      <c r="A118" s="3">
        <v>116</v>
      </c>
      <c r="B118" s="26" t="s">
        <v>231</v>
      </c>
      <c r="C118" s="48">
        <v>300</v>
      </c>
      <c r="D118" s="33">
        <v>0</v>
      </c>
      <c r="E118" s="33">
        <v>1000</v>
      </c>
      <c r="F118" s="33">
        <v>0</v>
      </c>
      <c r="G118" s="27"/>
      <c r="H118" s="27"/>
      <c r="I118" s="27"/>
      <c r="J118" s="27">
        <v>0</v>
      </c>
      <c r="K118" s="27">
        <f t="shared" si="1"/>
        <v>1300</v>
      </c>
      <c r="L118" s="42"/>
    </row>
    <row r="119" spans="1:12">
      <c r="A119" s="3">
        <v>117</v>
      </c>
      <c r="B119" s="26" t="s">
        <v>232</v>
      </c>
      <c r="C119" s="48">
        <v>0</v>
      </c>
      <c r="D119" s="33">
        <v>500</v>
      </c>
      <c r="E119" s="33">
        <v>0</v>
      </c>
      <c r="F119" s="33">
        <v>1500</v>
      </c>
      <c r="G119" s="27"/>
      <c r="H119" s="27"/>
      <c r="I119" s="27"/>
      <c r="J119" s="27">
        <v>0</v>
      </c>
      <c r="K119" s="27">
        <f t="shared" si="1"/>
        <v>2000</v>
      </c>
      <c r="L119" s="42"/>
    </row>
    <row r="120" spans="1:12">
      <c r="A120" s="3">
        <v>118</v>
      </c>
      <c r="B120" s="26" t="s">
        <v>233</v>
      </c>
      <c r="C120" s="48">
        <v>0</v>
      </c>
      <c r="D120" s="33">
        <v>500</v>
      </c>
      <c r="E120" s="33">
        <v>0</v>
      </c>
      <c r="F120" s="33">
        <v>1500</v>
      </c>
      <c r="G120" s="27"/>
      <c r="H120" s="27"/>
      <c r="I120" s="27"/>
      <c r="J120" s="27">
        <v>0</v>
      </c>
      <c r="K120" s="27">
        <f t="shared" si="1"/>
        <v>2000</v>
      </c>
      <c r="L120" s="42"/>
    </row>
    <row r="121" spans="1:12">
      <c r="A121" s="3">
        <v>119</v>
      </c>
      <c r="B121" s="26" t="s">
        <v>234</v>
      </c>
      <c r="C121" s="48">
        <v>0</v>
      </c>
      <c r="D121" s="33">
        <v>500</v>
      </c>
      <c r="E121" s="33">
        <v>0</v>
      </c>
      <c r="F121" s="33">
        <v>1500</v>
      </c>
      <c r="G121" s="27"/>
      <c r="H121" s="27"/>
      <c r="I121" s="27"/>
      <c r="J121" s="27">
        <v>0</v>
      </c>
      <c r="K121" s="27">
        <f t="shared" si="1"/>
        <v>2000</v>
      </c>
      <c r="L121" s="42"/>
    </row>
    <row r="122" spans="1:12">
      <c r="A122" s="12" t="s">
        <v>127</v>
      </c>
      <c r="B122" s="13"/>
      <c r="C122" s="37"/>
      <c r="D122" s="38">
        <f t="shared" ref="D122:F122" si="2">SUM(D3:D121)</f>
        <v>98000</v>
      </c>
      <c r="E122" s="38">
        <f t="shared" si="2"/>
        <v>208000</v>
      </c>
      <c r="F122" s="38">
        <f t="shared" si="2"/>
        <v>317000</v>
      </c>
      <c r="G122" s="38">
        <f t="shared" ref="G122:K122" si="3">SUM(G3:G121)</f>
        <v>9000</v>
      </c>
      <c r="H122" s="38">
        <f t="shared" si="3"/>
        <v>10000</v>
      </c>
      <c r="I122" s="38">
        <f t="shared" si="3"/>
        <v>2100</v>
      </c>
      <c r="J122" s="38">
        <f t="shared" si="3"/>
        <v>307278.65</v>
      </c>
      <c r="K122" s="38">
        <f t="shared" si="3"/>
        <v>4826121.14486225</v>
      </c>
      <c r="L122" s="13"/>
    </row>
  </sheetData>
  <mergeCells count="1">
    <mergeCell ref="A1:L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4"/>
  <sheetViews>
    <sheetView workbookViewId="0">
      <selection activeCell="E2" sqref="E2"/>
    </sheetView>
  </sheetViews>
  <sheetFormatPr defaultColWidth="9" defaultRowHeight="14.25"/>
  <cols>
    <col min="1" max="1" width="6.875" customWidth="1"/>
    <col min="2" max="2" width="7.875" customWidth="1"/>
    <col min="3" max="3" width="17.875" style="4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ht="20.25" spans="1:12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spans="1:12">
      <c r="A2" s="2" t="s">
        <v>18</v>
      </c>
      <c r="B2" s="2" t="s">
        <v>19</v>
      </c>
      <c r="C2" s="2" t="s">
        <v>236</v>
      </c>
      <c r="D2" s="2" t="s">
        <v>237</v>
      </c>
      <c r="E2" s="2"/>
      <c r="F2" s="2" t="s">
        <v>238</v>
      </c>
      <c r="G2" s="2" t="s">
        <v>239</v>
      </c>
      <c r="H2" s="2" t="s">
        <v>240</v>
      </c>
      <c r="I2" s="2" t="s">
        <v>241</v>
      </c>
      <c r="J2" s="2" t="s">
        <v>242</v>
      </c>
      <c r="K2" s="2" t="s">
        <v>243</v>
      </c>
      <c r="L2" s="28" t="s">
        <v>23</v>
      </c>
    </row>
    <row r="3" spans="1:12">
      <c r="A3" s="3">
        <v>1</v>
      </c>
      <c r="B3" s="3" t="s">
        <v>24</v>
      </c>
      <c r="C3" s="27">
        <v>98761.1952653195</v>
      </c>
      <c r="D3" s="33">
        <v>200</v>
      </c>
      <c r="E3" s="33">
        <v>1000</v>
      </c>
      <c r="F3" s="33"/>
      <c r="G3" s="27"/>
      <c r="H3" s="27">
        <v>400</v>
      </c>
      <c r="I3" s="27"/>
      <c r="J3" s="27">
        <v>3000</v>
      </c>
      <c r="K3" s="27">
        <f>C3+D3+E3+F3+G3+H3-I3-J3</f>
        <v>97361.1952653195</v>
      </c>
      <c r="L3" s="13"/>
    </row>
    <row r="4" spans="1:12">
      <c r="A4" s="3">
        <v>2</v>
      </c>
      <c r="B4" s="82" t="s">
        <v>25</v>
      </c>
      <c r="C4" s="27">
        <v>56027.5831639015</v>
      </c>
      <c r="D4" s="33"/>
      <c r="E4" s="33"/>
      <c r="F4" s="33"/>
      <c r="G4" s="27"/>
      <c r="H4" s="27"/>
      <c r="I4" s="27">
        <v>2100</v>
      </c>
      <c r="J4" s="27">
        <v>3000</v>
      </c>
      <c r="K4" s="27">
        <f t="shared" ref="K4:K35" si="0">C4+D4+E4+F4+G4+H4-I4-J4</f>
        <v>50927.5831639015</v>
      </c>
      <c r="L4" s="13"/>
    </row>
    <row r="5" spans="1:12">
      <c r="A5" s="3">
        <v>3</v>
      </c>
      <c r="B5" s="25" t="s">
        <v>164</v>
      </c>
      <c r="C5" s="27">
        <v>13400</v>
      </c>
      <c r="D5" s="33"/>
      <c r="E5" s="33"/>
      <c r="F5" s="33">
        <v>400</v>
      </c>
      <c r="G5" s="27">
        <v>3000</v>
      </c>
      <c r="H5" s="27">
        <v>400</v>
      </c>
      <c r="I5" s="27">
        <v>1225</v>
      </c>
      <c r="J5" s="27">
        <v>3000</v>
      </c>
      <c r="K5" s="27">
        <f t="shared" si="0"/>
        <v>12975</v>
      </c>
      <c r="L5" s="13"/>
    </row>
    <row r="6" spans="1:12">
      <c r="A6" s="3">
        <v>4</v>
      </c>
      <c r="B6" s="82" t="s">
        <v>26</v>
      </c>
      <c r="C6" s="27">
        <v>58917.9943061305</v>
      </c>
      <c r="D6" s="33"/>
      <c r="E6" s="33"/>
      <c r="F6" s="33"/>
      <c r="G6" s="27"/>
      <c r="H6" s="27"/>
      <c r="I6" s="27">
        <v>2100</v>
      </c>
      <c r="J6" s="27">
        <v>2000</v>
      </c>
      <c r="K6" s="27">
        <f t="shared" si="0"/>
        <v>54817.9943061305</v>
      </c>
      <c r="L6" s="13"/>
    </row>
    <row r="7" spans="1:12">
      <c r="A7" s="3">
        <v>5</v>
      </c>
      <c r="B7" s="82" t="s">
        <v>27</v>
      </c>
      <c r="C7" s="27">
        <v>79269.1701397816</v>
      </c>
      <c r="D7" s="33"/>
      <c r="E7" s="33"/>
      <c r="F7" s="33"/>
      <c r="G7" s="27"/>
      <c r="H7" s="27">
        <v>400</v>
      </c>
      <c r="I7" s="27">
        <v>2100</v>
      </c>
      <c r="J7" s="27">
        <v>3000</v>
      </c>
      <c r="K7" s="27">
        <f t="shared" si="0"/>
        <v>74569.1701397816</v>
      </c>
      <c r="L7" s="13"/>
    </row>
    <row r="8" spans="1:12">
      <c r="A8" s="3">
        <v>6</v>
      </c>
      <c r="B8" s="82" t="s">
        <v>28</v>
      </c>
      <c r="C8" s="27">
        <v>85274.3282041186</v>
      </c>
      <c r="D8" s="33"/>
      <c r="E8" s="33"/>
      <c r="F8" s="33"/>
      <c r="G8" s="27"/>
      <c r="H8" s="27"/>
      <c r="I8" s="27">
        <v>2100</v>
      </c>
      <c r="J8" s="27">
        <v>3000</v>
      </c>
      <c r="K8" s="27">
        <f t="shared" si="0"/>
        <v>80174.3282041186</v>
      </c>
      <c r="L8" s="13"/>
    </row>
    <row r="9" spans="1:12">
      <c r="A9" s="3">
        <v>7</v>
      </c>
      <c r="B9" s="82" t="s">
        <v>29</v>
      </c>
      <c r="C9" s="27">
        <v>43262.9396668623</v>
      </c>
      <c r="D9" s="33"/>
      <c r="E9" s="33"/>
      <c r="F9" s="33"/>
      <c r="G9" s="27"/>
      <c r="H9" s="27"/>
      <c r="I9" s="27">
        <v>1200</v>
      </c>
      <c r="J9" s="27">
        <v>2000</v>
      </c>
      <c r="K9" s="27">
        <f t="shared" si="0"/>
        <v>40062.9396668623</v>
      </c>
      <c r="L9" s="13"/>
    </row>
    <row r="10" spans="1:12">
      <c r="A10" s="3">
        <v>8</v>
      </c>
      <c r="B10" s="82" t="s">
        <v>30</v>
      </c>
      <c r="C10" s="27">
        <v>31276.4572920539</v>
      </c>
      <c r="D10" s="33"/>
      <c r="E10" s="33"/>
      <c r="F10" s="33"/>
      <c r="G10" s="27"/>
      <c r="H10" s="27"/>
      <c r="I10" s="27">
        <v>1200</v>
      </c>
      <c r="J10" s="27">
        <v>2000</v>
      </c>
      <c r="K10" s="27">
        <f t="shared" si="0"/>
        <v>28076.4572920539</v>
      </c>
      <c r="L10" s="13"/>
    </row>
    <row r="11" spans="1:12">
      <c r="A11" s="3">
        <v>9</v>
      </c>
      <c r="B11" s="82" t="s">
        <v>31</v>
      </c>
      <c r="C11" s="27">
        <v>22334.9037508211</v>
      </c>
      <c r="D11" s="33"/>
      <c r="E11" s="33"/>
      <c r="F11" s="33"/>
      <c r="G11" s="27"/>
      <c r="H11" s="27"/>
      <c r="I11" s="27">
        <v>2100</v>
      </c>
      <c r="J11" s="27">
        <v>2000</v>
      </c>
      <c r="K11" s="27">
        <f t="shared" si="0"/>
        <v>18234.9037508211</v>
      </c>
      <c r="L11" s="13"/>
    </row>
    <row r="12" spans="1:12">
      <c r="A12" s="3">
        <v>10</v>
      </c>
      <c r="B12" s="82" t="s">
        <v>32</v>
      </c>
      <c r="C12" s="27">
        <v>21641.6876205247</v>
      </c>
      <c r="D12" s="33"/>
      <c r="E12" s="33"/>
      <c r="F12" s="33"/>
      <c r="G12" s="27"/>
      <c r="H12" s="27"/>
      <c r="I12" s="27">
        <v>1200</v>
      </c>
      <c r="J12" s="27">
        <v>2900</v>
      </c>
      <c r="K12" s="27">
        <f t="shared" si="0"/>
        <v>17541.6876205247</v>
      </c>
      <c r="L12" s="13"/>
    </row>
    <row r="13" spans="1:12">
      <c r="A13" s="3">
        <v>11</v>
      </c>
      <c r="B13" s="82" t="s">
        <v>33</v>
      </c>
      <c r="C13" s="27">
        <v>50647.1622452479</v>
      </c>
      <c r="D13" s="33">
        <v>200</v>
      </c>
      <c r="E13" s="33">
        <v>1000</v>
      </c>
      <c r="F13" s="33"/>
      <c r="G13" s="27"/>
      <c r="H13" s="27"/>
      <c r="I13" s="27">
        <v>225</v>
      </c>
      <c r="J13" s="27">
        <v>2000</v>
      </c>
      <c r="K13" s="27">
        <f t="shared" si="0"/>
        <v>49622.1622452479</v>
      </c>
      <c r="L13" s="13"/>
    </row>
    <row r="14" spans="1:12">
      <c r="A14" s="3">
        <v>12</v>
      </c>
      <c r="B14" s="82" t="s">
        <v>34</v>
      </c>
      <c r="C14" s="27">
        <v>35224.9693686231</v>
      </c>
      <c r="D14" s="33"/>
      <c r="E14" s="33">
        <v>600</v>
      </c>
      <c r="F14" s="33"/>
      <c r="G14" s="27"/>
      <c r="H14" s="27">
        <v>400</v>
      </c>
      <c r="I14" s="27">
        <v>2700</v>
      </c>
      <c r="J14" s="27">
        <v>2000</v>
      </c>
      <c r="K14" s="27">
        <f t="shared" si="0"/>
        <v>31524.9693686231</v>
      </c>
      <c r="L14" s="13"/>
    </row>
    <row r="15" spans="1:12">
      <c r="A15" s="3">
        <v>13</v>
      </c>
      <c r="B15" s="82" t="s">
        <v>35</v>
      </c>
      <c r="C15" s="27">
        <v>10935.6168514523</v>
      </c>
      <c r="D15" s="33"/>
      <c r="E15" s="33"/>
      <c r="F15" s="33"/>
      <c r="G15" s="27"/>
      <c r="H15" s="27"/>
      <c r="I15" s="27">
        <v>2100</v>
      </c>
      <c r="J15" s="27">
        <v>2000</v>
      </c>
      <c r="K15" s="27">
        <f t="shared" si="0"/>
        <v>6835.6168514523</v>
      </c>
      <c r="L15" s="13"/>
    </row>
    <row r="16" spans="1:12">
      <c r="A16" s="3">
        <v>14</v>
      </c>
      <c r="B16" s="82" t="s">
        <v>36</v>
      </c>
      <c r="C16" s="27">
        <v>5998.68329044405</v>
      </c>
      <c r="D16" s="33"/>
      <c r="E16" s="33"/>
      <c r="F16" s="33"/>
      <c r="G16" s="27"/>
      <c r="H16" s="27"/>
      <c r="I16" s="27">
        <v>2100</v>
      </c>
      <c r="J16" s="27">
        <v>2000</v>
      </c>
      <c r="K16" s="27">
        <f t="shared" si="0"/>
        <v>1898.68329044405</v>
      </c>
      <c r="L16" s="13"/>
    </row>
    <row r="17" spans="1:12">
      <c r="A17" s="3">
        <v>15</v>
      </c>
      <c r="B17" s="82" t="s">
        <v>37</v>
      </c>
      <c r="C17" s="27">
        <v>50807.0617731937</v>
      </c>
      <c r="D17" s="33"/>
      <c r="E17" s="33"/>
      <c r="F17" s="33"/>
      <c r="G17" s="27"/>
      <c r="H17" s="27"/>
      <c r="I17" s="27">
        <v>2100</v>
      </c>
      <c r="J17" s="27">
        <v>2000</v>
      </c>
      <c r="K17" s="27">
        <f t="shared" si="0"/>
        <v>46707.0617731937</v>
      </c>
      <c r="L17" s="13"/>
    </row>
    <row r="18" spans="1:12">
      <c r="A18" s="3">
        <v>16</v>
      </c>
      <c r="B18" s="82" t="s">
        <v>38</v>
      </c>
      <c r="C18" s="27">
        <v>122242.207607554</v>
      </c>
      <c r="D18" s="33">
        <v>200</v>
      </c>
      <c r="E18" s="33">
        <v>500</v>
      </c>
      <c r="F18" s="33"/>
      <c r="G18" s="27"/>
      <c r="H18" s="27"/>
      <c r="I18" s="27">
        <v>2025</v>
      </c>
      <c r="J18" s="27">
        <v>3000</v>
      </c>
      <c r="K18" s="27">
        <f t="shared" si="0"/>
        <v>117917.207607554</v>
      </c>
      <c r="L18" s="13"/>
    </row>
    <row r="19" spans="1:12">
      <c r="A19" s="3">
        <v>17</v>
      </c>
      <c r="B19" s="82" t="s">
        <v>39</v>
      </c>
      <c r="C19" s="27">
        <v>34002.0281564946</v>
      </c>
      <c r="D19" s="33"/>
      <c r="E19" s="33"/>
      <c r="F19" s="33"/>
      <c r="G19" s="27"/>
      <c r="H19" s="27"/>
      <c r="I19" s="27">
        <v>2100</v>
      </c>
      <c r="J19" s="27">
        <v>2000</v>
      </c>
      <c r="K19" s="27">
        <f t="shared" si="0"/>
        <v>29902.0281564946</v>
      </c>
      <c r="L19" s="13"/>
    </row>
    <row r="20" spans="1:12">
      <c r="A20" s="3">
        <v>18</v>
      </c>
      <c r="B20" s="82" t="s">
        <v>40</v>
      </c>
      <c r="C20" s="27">
        <v>40420.7656368525</v>
      </c>
      <c r="D20" s="33"/>
      <c r="E20" s="33"/>
      <c r="F20" s="33"/>
      <c r="G20" s="27"/>
      <c r="H20" s="27"/>
      <c r="I20" s="27">
        <v>2100</v>
      </c>
      <c r="J20" s="27">
        <v>2500</v>
      </c>
      <c r="K20" s="27">
        <f t="shared" si="0"/>
        <v>35820.7656368525</v>
      </c>
      <c r="L20" s="13"/>
    </row>
    <row r="21" spans="1:12">
      <c r="A21" s="3">
        <v>19</v>
      </c>
      <c r="B21" s="82" t="s">
        <v>41</v>
      </c>
      <c r="C21" s="27">
        <v>77707.2903981815</v>
      </c>
      <c r="D21" s="33"/>
      <c r="E21" s="33"/>
      <c r="F21" s="33"/>
      <c r="G21" s="27"/>
      <c r="H21" s="27">
        <v>400</v>
      </c>
      <c r="I21" s="27">
        <v>2700</v>
      </c>
      <c r="J21" s="27">
        <v>2000</v>
      </c>
      <c r="K21" s="27">
        <f t="shared" si="0"/>
        <v>73407.2903981815</v>
      </c>
      <c r="L21" s="13"/>
    </row>
    <row r="22" spans="1:12">
      <c r="A22" s="3">
        <v>20</v>
      </c>
      <c r="B22" s="82" t="s">
        <v>42</v>
      </c>
      <c r="C22" s="27">
        <v>118473.106451309</v>
      </c>
      <c r="D22" s="33"/>
      <c r="E22" s="33"/>
      <c r="F22" s="33"/>
      <c r="G22" s="27"/>
      <c r="H22" s="27"/>
      <c r="I22" s="27">
        <v>1575</v>
      </c>
      <c r="J22" s="27">
        <v>4000</v>
      </c>
      <c r="K22" s="27">
        <f t="shared" si="0"/>
        <v>112898.106451309</v>
      </c>
      <c r="L22" s="13"/>
    </row>
    <row r="23" spans="1:12">
      <c r="A23" s="3">
        <v>21</v>
      </c>
      <c r="B23" s="82" t="s">
        <v>43</v>
      </c>
      <c r="C23" s="27">
        <v>65764.0810923407</v>
      </c>
      <c r="D23" s="33"/>
      <c r="E23" s="33"/>
      <c r="F23" s="33"/>
      <c r="G23" s="27"/>
      <c r="H23" s="27"/>
      <c r="I23" s="27">
        <v>2100</v>
      </c>
      <c r="J23" s="27">
        <v>2000</v>
      </c>
      <c r="K23" s="27">
        <f t="shared" si="0"/>
        <v>61664.0810923407</v>
      </c>
      <c r="L23" s="13"/>
    </row>
    <row r="24" spans="1:12">
      <c r="A24" s="3">
        <v>22</v>
      </c>
      <c r="B24" s="82" t="s">
        <v>44</v>
      </c>
      <c r="C24" s="27">
        <v>45679.7132924688</v>
      </c>
      <c r="D24" s="33">
        <v>200</v>
      </c>
      <c r="E24" s="33">
        <v>500</v>
      </c>
      <c r="F24" s="33"/>
      <c r="G24" s="27"/>
      <c r="H24" s="27"/>
      <c r="I24" s="27">
        <v>2700</v>
      </c>
      <c r="J24" s="27">
        <v>2000</v>
      </c>
      <c r="K24" s="27">
        <f t="shared" si="0"/>
        <v>41679.7132924688</v>
      </c>
      <c r="L24" s="13"/>
    </row>
    <row r="25" spans="1:12">
      <c r="A25" s="3">
        <v>23</v>
      </c>
      <c r="B25" s="82" t="s">
        <v>45</v>
      </c>
      <c r="C25" s="27">
        <v>26095.1081518066</v>
      </c>
      <c r="D25" s="33"/>
      <c r="E25" s="33"/>
      <c r="F25" s="33"/>
      <c r="G25" s="27"/>
      <c r="H25" s="27"/>
      <c r="I25" s="27">
        <v>1200</v>
      </c>
      <c r="J25" s="27">
        <v>1900</v>
      </c>
      <c r="K25" s="27">
        <f t="shared" si="0"/>
        <v>22995.1081518066</v>
      </c>
      <c r="L25" s="13"/>
    </row>
    <row r="26" spans="1:12">
      <c r="A26" s="3">
        <v>24</v>
      </c>
      <c r="B26" s="82" t="s">
        <v>46</v>
      </c>
      <c r="C26" s="27">
        <v>78843.6143142708</v>
      </c>
      <c r="D26" s="33"/>
      <c r="E26" s="33"/>
      <c r="F26" s="33"/>
      <c r="G26" s="27"/>
      <c r="H26" s="27"/>
      <c r="I26" s="27">
        <v>2100</v>
      </c>
      <c r="J26" s="27">
        <v>6000</v>
      </c>
      <c r="K26" s="27">
        <f t="shared" si="0"/>
        <v>70743.6143142708</v>
      </c>
      <c r="L26" s="13"/>
    </row>
    <row r="27" spans="1:12">
      <c r="A27" s="3">
        <v>25</v>
      </c>
      <c r="B27" s="82" t="s">
        <v>47</v>
      </c>
      <c r="C27" s="27">
        <v>90041.4699578227</v>
      </c>
      <c r="D27" s="33">
        <v>200</v>
      </c>
      <c r="E27" s="33">
        <v>500</v>
      </c>
      <c r="F27" s="33"/>
      <c r="G27" s="27"/>
      <c r="H27" s="27"/>
      <c r="I27" s="27">
        <v>2025</v>
      </c>
      <c r="J27" s="27">
        <v>3000</v>
      </c>
      <c r="K27" s="27">
        <f t="shared" si="0"/>
        <v>85716.4699578227</v>
      </c>
      <c r="L27" s="13"/>
    </row>
    <row r="28" spans="1:12">
      <c r="A28" s="3">
        <v>26</v>
      </c>
      <c r="B28" s="82" t="s">
        <v>48</v>
      </c>
      <c r="C28" s="27">
        <v>43510.0734983844</v>
      </c>
      <c r="D28" s="33">
        <v>200</v>
      </c>
      <c r="E28" s="33">
        <v>1000</v>
      </c>
      <c r="F28" s="33"/>
      <c r="G28" s="27"/>
      <c r="H28" s="27">
        <v>400</v>
      </c>
      <c r="I28" s="27"/>
      <c r="J28" s="27">
        <v>2000</v>
      </c>
      <c r="K28" s="27">
        <f t="shared" si="0"/>
        <v>43110.0734983844</v>
      </c>
      <c r="L28" s="13"/>
    </row>
    <row r="29" spans="1:12">
      <c r="A29" s="3">
        <v>27</v>
      </c>
      <c r="B29" s="82" t="s">
        <v>49</v>
      </c>
      <c r="C29" s="27">
        <v>74041.0389632014</v>
      </c>
      <c r="D29" s="33">
        <v>200</v>
      </c>
      <c r="E29" s="33"/>
      <c r="F29" s="33"/>
      <c r="G29" s="27"/>
      <c r="H29" s="27">
        <v>400</v>
      </c>
      <c r="I29" s="27"/>
      <c r="J29" s="27">
        <v>2900</v>
      </c>
      <c r="K29" s="27">
        <f t="shared" si="0"/>
        <v>71741.0389632014</v>
      </c>
      <c r="L29" s="35"/>
    </row>
    <row r="30" spans="1:12">
      <c r="A30" s="3">
        <v>28</v>
      </c>
      <c r="B30" s="82" t="s">
        <v>50</v>
      </c>
      <c r="C30" s="27">
        <v>25563.4832733067</v>
      </c>
      <c r="D30" s="33"/>
      <c r="E30" s="33"/>
      <c r="F30" s="33"/>
      <c r="G30" s="27"/>
      <c r="H30" s="27"/>
      <c r="I30" s="27">
        <v>1200</v>
      </c>
      <c r="J30" s="27">
        <v>2000</v>
      </c>
      <c r="K30" s="27">
        <f t="shared" si="0"/>
        <v>22363.4832733067</v>
      </c>
      <c r="L30" s="13"/>
    </row>
    <row r="31" spans="1:12">
      <c r="A31" s="3">
        <v>29</v>
      </c>
      <c r="B31" s="82" t="s">
        <v>51</v>
      </c>
      <c r="C31" s="27">
        <v>4792.94293724127</v>
      </c>
      <c r="D31" s="33"/>
      <c r="E31" s="33"/>
      <c r="F31" s="33"/>
      <c r="G31" s="27"/>
      <c r="H31" s="27"/>
      <c r="I31" s="27">
        <v>2100</v>
      </c>
      <c r="J31" s="27">
        <v>2400</v>
      </c>
      <c r="K31" s="27">
        <f t="shared" si="0"/>
        <v>292.94293724127</v>
      </c>
      <c r="L31" s="13"/>
    </row>
    <row r="32" spans="1:12">
      <c r="A32" s="3">
        <v>30</v>
      </c>
      <c r="B32" s="82" t="s">
        <v>52</v>
      </c>
      <c r="C32" s="27">
        <v>128791.488944016</v>
      </c>
      <c r="D32" s="33"/>
      <c r="E32" s="33"/>
      <c r="F32" s="33"/>
      <c r="G32" s="27"/>
      <c r="H32" s="27">
        <v>400</v>
      </c>
      <c r="I32" s="27">
        <v>2100</v>
      </c>
      <c r="J32" s="27">
        <v>4000</v>
      </c>
      <c r="K32" s="27">
        <f t="shared" si="0"/>
        <v>123091.488944016</v>
      </c>
      <c r="L32" s="13"/>
    </row>
    <row r="33" spans="1:12">
      <c r="A33" s="3">
        <v>31</v>
      </c>
      <c r="B33" s="82" t="s">
        <v>53</v>
      </c>
      <c r="C33" s="27">
        <v>6572.46331104938</v>
      </c>
      <c r="D33" s="33"/>
      <c r="E33" s="33"/>
      <c r="F33" s="33"/>
      <c r="G33" s="27"/>
      <c r="H33" s="27"/>
      <c r="I33" s="27">
        <v>1200</v>
      </c>
      <c r="J33" s="27">
        <v>2000</v>
      </c>
      <c r="K33" s="27">
        <f t="shared" si="0"/>
        <v>3372.46331104938</v>
      </c>
      <c r="L33" s="13"/>
    </row>
    <row r="34" spans="1:12">
      <c r="A34" s="3">
        <v>32</v>
      </c>
      <c r="B34" s="82" t="s">
        <v>54</v>
      </c>
      <c r="C34" s="27">
        <v>48402.4453198116</v>
      </c>
      <c r="D34" s="33"/>
      <c r="E34" s="33"/>
      <c r="F34" s="33"/>
      <c r="G34" s="27"/>
      <c r="H34" s="27"/>
      <c r="I34" s="27">
        <v>1200</v>
      </c>
      <c r="J34" s="27">
        <v>2000</v>
      </c>
      <c r="K34" s="27">
        <f t="shared" si="0"/>
        <v>45202.4453198116</v>
      </c>
      <c r="L34" s="13"/>
    </row>
    <row r="35" spans="1:12">
      <c r="A35" s="3">
        <v>33</v>
      </c>
      <c r="B35" s="82" t="s">
        <v>55</v>
      </c>
      <c r="C35" s="27">
        <v>28803.0106127938</v>
      </c>
      <c r="D35" s="33"/>
      <c r="E35" s="33"/>
      <c r="F35" s="33"/>
      <c r="G35" s="27"/>
      <c r="H35" s="27">
        <v>400</v>
      </c>
      <c r="I35" s="27">
        <v>2100</v>
      </c>
      <c r="J35" s="27">
        <v>2000</v>
      </c>
      <c r="K35" s="27">
        <f t="shared" si="0"/>
        <v>25103.0106127938</v>
      </c>
      <c r="L35" s="13"/>
    </row>
    <row r="36" spans="1:12">
      <c r="A36" s="3">
        <v>34</v>
      </c>
      <c r="B36" s="82" t="s">
        <v>56</v>
      </c>
      <c r="C36" s="27">
        <v>27579.8432768356</v>
      </c>
      <c r="D36" s="33"/>
      <c r="E36" s="33"/>
      <c r="F36" s="33"/>
      <c r="G36" s="27"/>
      <c r="H36" s="27"/>
      <c r="I36" s="27">
        <v>1200</v>
      </c>
      <c r="J36" s="27">
        <v>2500</v>
      </c>
      <c r="K36" s="27">
        <f t="shared" ref="K36:K67" si="1">C36+D36+E36+F36+G36+H36-I36-J36</f>
        <v>23879.8432768356</v>
      </c>
      <c r="L36" s="13"/>
    </row>
    <row r="37" spans="1:12">
      <c r="A37" s="3">
        <v>35</v>
      </c>
      <c r="B37" s="82" t="s">
        <v>57</v>
      </c>
      <c r="C37" s="27">
        <v>45441.5469003962</v>
      </c>
      <c r="D37" s="33"/>
      <c r="E37" s="33"/>
      <c r="F37" s="33"/>
      <c r="G37" s="27"/>
      <c r="H37" s="27"/>
      <c r="I37" s="27">
        <v>1200</v>
      </c>
      <c r="J37" s="27">
        <v>2000</v>
      </c>
      <c r="K37" s="27">
        <f t="shared" si="1"/>
        <v>42241.5469003962</v>
      </c>
      <c r="L37" s="13"/>
    </row>
    <row r="38" spans="1:12">
      <c r="A38" s="3">
        <v>36</v>
      </c>
      <c r="B38" s="82" t="s">
        <v>58</v>
      </c>
      <c r="C38" s="27">
        <v>75816.3775702258</v>
      </c>
      <c r="D38" s="33"/>
      <c r="E38" s="33"/>
      <c r="F38" s="33"/>
      <c r="G38" s="27"/>
      <c r="H38" s="27"/>
      <c r="I38" s="27">
        <v>2100</v>
      </c>
      <c r="J38" s="27">
        <v>2500</v>
      </c>
      <c r="K38" s="27">
        <f t="shared" si="1"/>
        <v>71216.3775702258</v>
      </c>
      <c r="L38" s="13"/>
    </row>
    <row r="39" spans="1:12">
      <c r="A39" s="3">
        <v>37</v>
      </c>
      <c r="B39" s="82" t="s">
        <v>59</v>
      </c>
      <c r="C39" s="27">
        <v>51637.2377995797</v>
      </c>
      <c r="D39" s="33"/>
      <c r="E39" s="33"/>
      <c r="F39" s="33"/>
      <c r="G39" s="27"/>
      <c r="H39" s="27"/>
      <c r="I39" s="27">
        <v>2100</v>
      </c>
      <c r="J39" s="27">
        <v>3000</v>
      </c>
      <c r="K39" s="27">
        <f t="shared" si="1"/>
        <v>46537.2377995797</v>
      </c>
      <c r="L39" s="13"/>
    </row>
    <row r="40" spans="1:12">
      <c r="A40" s="3">
        <v>38</v>
      </c>
      <c r="B40" s="82" t="s">
        <v>60</v>
      </c>
      <c r="C40" s="27">
        <v>53149.966689289</v>
      </c>
      <c r="D40" s="33"/>
      <c r="E40" s="33"/>
      <c r="F40" s="33"/>
      <c r="G40" s="27"/>
      <c r="H40" s="27"/>
      <c r="I40" s="27">
        <v>1200</v>
      </c>
      <c r="J40" s="27">
        <v>2000</v>
      </c>
      <c r="K40" s="27">
        <f t="shared" si="1"/>
        <v>49949.966689289</v>
      </c>
      <c r="L40" s="13"/>
    </row>
    <row r="41" spans="1:12">
      <c r="A41" s="3">
        <v>39</v>
      </c>
      <c r="B41" s="82" t="s">
        <v>61</v>
      </c>
      <c r="C41" s="27">
        <v>67551.5420712528</v>
      </c>
      <c r="D41" s="33">
        <v>200</v>
      </c>
      <c r="E41" s="33"/>
      <c r="F41" s="33"/>
      <c r="G41" s="27"/>
      <c r="H41" s="27"/>
      <c r="I41" s="27">
        <v>2100</v>
      </c>
      <c r="J41" s="27">
        <v>3000</v>
      </c>
      <c r="K41" s="27">
        <f t="shared" si="1"/>
        <v>62651.5420712528</v>
      </c>
      <c r="L41" s="13"/>
    </row>
    <row r="42" spans="1:12">
      <c r="A42" s="3">
        <v>40</v>
      </c>
      <c r="B42" s="82" t="s">
        <v>62</v>
      </c>
      <c r="C42" s="27">
        <v>63127.4826956199</v>
      </c>
      <c r="D42" s="33"/>
      <c r="E42" s="33"/>
      <c r="F42" s="33"/>
      <c r="G42" s="27"/>
      <c r="H42" s="27"/>
      <c r="I42" s="27">
        <v>1200</v>
      </c>
      <c r="J42" s="27">
        <v>2300</v>
      </c>
      <c r="K42" s="27">
        <f t="shared" si="1"/>
        <v>59627.4826956199</v>
      </c>
      <c r="L42" s="13"/>
    </row>
    <row r="43" spans="1:12">
      <c r="A43" s="3">
        <v>41</v>
      </c>
      <c r="B43" s="85" t="s">
        <v>64</v>
      </c>
      <c r="C43" s="27">
        <v>50015.2766115246</v>
      </c>
      <c r="D43" s="33"/>
      <c r="E43" s="33"/>
      <c r="F43" s="33"/>
      <c r="G43" s="34"/>
      <c r="H43" s="34"/>
      <c r="I43" s="34">
        <v>900</v>
      </c>
      <c r="J43" s="34">
        <v>42000</v>
      </c>
      <c r="K43" s="27">
        <f t="shared" si="1"/>
        <v>7115.2766115246</v>
      </c>
      <c r="L43" s="35" t="s">
        <v>244</v>
      </c>
    </row>
    <row r="44" spans="1:12">
      <c r="A44" s="3">
        <v>42</v>
      </c>
      <c r="B44" s="82" t="s">
        <v>65</v>
      </c>
      <c r="C44" s="27">
        <v>7709.85471573477</v>
      </c>
      <c r="D44" s="33"/>
      <c r="E44" s="33"/>
      <c r="F44" s="33"/>
      <c r="G44" s="27"/>
      <c r="H44" s="27"/>
      <c r="I44" s="27">
        <v>1200</v>
      </c>
      <c r="J44" s="27">
        <v>1900</v>
      </c>
      <c r="K44" s="27">
        <f t="shared" si="1"/>
        <v>4609.85471573477</v>
      </c>
      <c r="L44" s="13"/>
    </row>
    <row r="45" spans="1:12">
      <c r="A45" s="3">
        <v>43</v>
      </c>
      <c r="B45" s="82" t="s">
        <v>66</v>
      </c>
      <c r="C45" s="27">
        <v>79820.4905774781</v>
      </c>
      <c r="D45" s="33"/>
      <c r="E45" s="33"/>
      <c r="F45" s="33"/>
      <c r="G45" s="27"/>
      <c r="H45" s="27"/>
      <c r="I45" s="27">
        <v>2100</v>
      </c>
      <c r="J45" s="27">
        <v>3000</v>
      </c>
      <c r="K45" s="27">
        <f t="shared" si="1"/>
        <v>74720.4905774781</v>
      </c>
      <c r="L45" s="13"/>
    </row>
    <row r="46" spans="1:12">
      <c r="A46" s="3">
        <v>44</v>
      </c>
      <c r="B46" s="82" t="s">
        <v>67</v>
      </c>
      <c r="C46" s="27">
        <v>67201.8735333324</v>
      </c>
      <c r="D46" s="33"/>
      <c r="E46" s="33"/>
      <c r="F46" s="33"/>
      <c r="G46" s="27"/>
      <c r="H46" s="27"/>
      <c r="I46" s="27">
        <v>2100</v>
      </c>
      <c r="J46" s="27">
        <v>3000</v>
      </c>
      <c r="K46" s="27">
        <f t="shared" si="1"/>
        <v>62101.8735333324</v>
      </c>
      <c r="L46" s="13"/>
    </row>
    <row r="47" spans="1:12">
      <c r="A47" s="3">
        <v>45</v>
      </c>
      <c r="B47" s="82" t="s">
        <v>68</v>
      </c>
      <c r="C47" s="27">
        <v>42317.544589007</v>
      </c>
      <c r="D47" s="33"/>
      <c r="E47" s="33"/>
      <c r="F47" s="33"/>
      <c r="G47" s="27"/>
      <c r="H47" s="27"/>
      <c r="I47" s="27">
        <v>1200</v>
      </c>
      <c r="J47" s="27">
        <v>2000</v>
      </c>
      <c r="K47" s="27">
        <f t="shared" si="1"/>
        <v>39117.544589007</v>
      </c>
      <c r="L47" s="13"/>
    </row>
    <row r="48" spans="1:12">
      <c r="A48" s="3">
        <v>46</v>
      </c>
      <c r="B48" s="82" t="s">
        <v>69</v>
      </c>
      <c r="C48" s="27">
        <v>56236.2877954598</v>
      </c>
      <c r="D48" s="33"/>
      <c r="E48" s="33"/>
      <c r="F48" s="33"/>
      <c r="G48" s="27"/>
      <c r="H48" s="27"/>
      <c r="I48" s="27">
        <v>1200</v>
      </c>
      <c r="J48" s="27">
        <v>2300</v>
      </c>
      <c r="K48" s="27">
        <f t="shared" si="1"/>
        <v>52736.2877954598</v>
      </c>
      <c r="L48" s="13"/>
    </row>
    <row r="49" spans="1:12">
      <c r="A49" s="3">
        <v>47</v>
      </c>
      <c r="B49" s="82" t="s">
        <v>70</v>
      </c>
      <c r="C49" s="27">
        <v>9541.85694216156</v>
      </c>
      <c r="D49" s="33"/>
      <c r="E49" s="33"/>
      <c r="F49" s="33"/>
      <c r="G49" s="27"/>
      <c r="H49" s="27"/>
      <c r="I49" s="27">
        <v>1200</v>
      </c>
      <c r="J49" s="27">
        <v>2000</v>
      </c>
      <c r="K49" s="27">
        <f t="shared" si="1"/>
        <v>6341.85694216156</v>
      </c>
      <c r="L49" s="13"/>
    </row>
    <row r="50" spans="1:12">
      <c r="A50" s="3">
        <v>48</v>
      </c>
      <c r="B50" s="82" t="s">
        <v>71</v>
      </c>
      <c r="C50" s="27">
        <v>39021.2611050394</v>
      </c>
      <c r="D50" s="33"/>
      <c r="E50" s="33"/>
      <c r="F50" s="33"/>
      <c r="G50" s="27"/>
      <c r="H50" s="27"/>
      <c r="I50" s="27">
        <v>1200</v>
      </c>
      <c r="J50" s="27">
        <v>2000</v>
      </c>
      <c r="K50" s="27">
        <f t="shared" si="1"/>
        <v>35821.2611050394</v>
      </c>
      <c r="L50" s="13"/>
    </row>
    <row r="51" spans="1:12">
      <c r="A51" s="3">
        <v>49</v>
      </c>
      <c r="B51" s="5" t="s">
        <v>73</v>
      </c>
      <c r="C51" s="27">
        <v>83646.4865864424</v>
      </c>
      <c r="D51" s="33">
        <v>200</v>
      </c>
      <c r="E51" s="33">
        <v>300</v>
      </c>
      <c r="F51" s="33"/>
      <c r="G51" s="27"/>
      <c r="H51" s="27"/>
      <c r="I51" s="27">
        <v>1200</v>
      </c>
      <c r="J51" s="27">
        <v>2500</v>
      </c>
      <c r="K51" s="27">
        <f t="shared" si="1"/>
        <v>80446.4865864424</v>
      </c>
      <c r="L51" s="13"/>
    </row>
    <row r="52" spans="1:12">
      <c r="A52" s="3">
        <v>50</v>
      </c>
      <c r="B52" s="82" t="s">
        <v>74</v>
      </c>
      <c r="C52" s="27">
        <v>14209.6009249039</v>
      </c>
      <c r="D52" s="33"/>
      <c r="E52" s="33"/>
      <c r="F52" s="33"/>
      <c r="G52" s="27"/>
      <c r="H52" s="27"/>
      <c r="I52" s="27">
        <v>1200</v>
      </c>
      <c r="J52" s="27">
        <v>2000</v>
      </c>
      <c r="K52" s="27">
        <f t="shared" si="1"/>
        <v>11009.6009249039</v>
      </c>
      <c r="L52" s="13"/>
    </row>
    <row r="53" spans="1:12">
      <c r="A53" s="3">
        <v>51</v>
      </c>
      <c r="B53" s="82" t="s">
        <v>75</v>
      </c>
      <c r="C53" s="27">
        <v>56472.9379967338</v>
      </c>
      <c r="D53" s="33"/>
      <c r="E53" s="33"/>
      <c r="F53" s="33"/>
      <c r="G53" s="27"/>
      <c r="H53" s="27"/>
      <c r="I53" s="27">
        <v>2100</v>
      </c>
      <c r="J53" s="27">
        <v>2000</v>
      </c>
      <c r="K53" s="27">
        <f t="shared" si="1"/>
        <v>52372.9379967338</v>
      </c>
      <c r="L53" s="13"/>
    </row>
    <row r="54" spans="1:12">
      <c r="A54" s="3">
        <v>52</v>
      </c>
      <c r="B54" s="82" t="s">
        <v>76</v>
      </c>
      <c r="C54" s="27">
        <v>56863.3788475733</v>
      </c>
      <c r="D54" s="33"/>
      <c r="E54" s="33"/>
      <c r="F54" s="33">
        <v>400</v>
      </c>
      <c r="G54" s="27"/>
      <c r="H54" s="27"/>
      <c r="I54" s="27">
        <v>2100</v>
      </c>
      <c r="J54" s="27">
        <v>2200</v>
      </c>
      <c r="K54" s="27">
        <f t="shared" si="1"/>
        <v>52963.3788475733</v>
      </c>
      <c r="L54" s="13"/>
    </row>
    <row r="55" spans="1:12">
      <c r="A55" s="3">
        <v>53</v>
      </c>
      <c r="B55" s="82" t="s">
        <v>77</v>
      </c>
      <c r="C55" s="27">
        <v>88610.1714588586</v>
      </c>
      <c r="D55" s="33">
        <v>200</v>
      </c>
      <c r="E55" s="33">
        <v>500</v>
      </c>
      <c r="F55" s="33"/>
      <c r="G55" s="27"/>
      <c r="H55" s="27"/>
      <c r="I55" s="27">
        <v>675</v>
      </c>
      <c r="J55" s="27">
        <v>3000</v>
      </c>
      <c r="K55" s="27">
        <f t="shared" si="1"/>
        <v>85635.1714588586</v>
      </c>
      <c r="L55" s="13"/>
    </row>
    <row r="56" spans="1:12">
      <c r="A56" s="3">
        <v>54</v>
      </c>
      <c r="B56" s="82" t="s">
        <v>78</v>
      </c>
      <c r="C56" s="27">
        <v>48456.8990576337</v>
      </c>
      <c r="D56" s="33"/>
      <c r="E56" s="33"/>
      <c r="F56" s="33"/>
      <c r="G56" s="27"/>
      <c r="H56" s="27"/>
      <c r="I56" s="27">
        <v>1200</v>
      </c>
      <c r="J56" s="27">
        <v>2000</v>
      </c>
      <c r="K56" s="27">
        <f t="shared" si="1"/>
        <v>45256.8990576337</v>
      </c>
      <c r="L56" s="13"/>
    </row>
    <row r="57" spans="1:12">
      <c r="A57" s="3">
        <v>55</v>
      </c>
      <c r="B57" s="82" t="s">
        <v>79</v>
      </c>
      <c r="C57" s="27">
        <v>34719.18673292</v>
      </c>
      <c r="D57" s="33"/>
      <c r="E57" s="33"/>
      <c r="F57" s="33"/>
      <c r="G57" s="27"/>
      <c r="H57" s="27"/>
      <c r="I57" s="27">
        <v>1200</v>
      </c>
      <c r="J57" s="27">
        <v>2000</v>
      </c>
      <c r="K57" s="27">
        <f t="shared" si="1"/>
        <v>31519.18673292</v>
      </c>
      <c r="L57" s="13"/>
    </row>
    <row r="58" spans="1:12">
      <c r="A58" s="3">
        <v>56</v>
      </c>
      <c r="B58" s="82" t="s">
        <v>80</v>
      </c>
      <c r="C58" s="27">
        <v>52369.1981954968</v>
      </c>
      <c r="D58" s="33"/>
      <c r="E58" s="33"/>
      <c r="F58" s="33"/>
      <c r="G58" s="27"/>
      <c r="H58" s="27"/>
      <c r="I58" s="27">
        <v>1200</v>
      </c>
      <c r="J58" s="27">
        <v>2000</v>
      </c>
      <c r="K58" s="27">
        <f t="shared" si="1"/>
        <v>49169.1981954968</v>
      </c>
      <c r="L58" s="13"/>
    </row>
    <row r="59" spans="1:12">
      <c r="A59" s="3">
        <v>57</v>
      </c>
      <c r="B59" s="82" t="s">
        <v>81</v>
      </c>
      <c r="C59" s="27">
        <v>37165.7139683779</v>
      </c>
      <c r="D59" s="33"/>
      <c r="E59" s="33"/>
      <c r="F59" s="33"/>
      <c r="G59" s="27"/>
      <c r="H59" s="27"/>
      <c r="I59" s="27">
        <v>1200</v>
      </c>
      <c r="J59" s="27">
        <v>2000</v>
      </c>
      <c r="K59" s="27">
        <f t="shared" si="1"/>
        <v>33965.7139683779</v>
      </c>
      <c r="L59" s="13"/>
    </row>
    <row r="60" spans="1:12">
      <c r="A60" s="3">
        <v>58</v>
      </c>
      <c r="B60" s="82" t="s">
        <v>82</v>
      </c>
      <c r="C60" s="27">
        <v>90222.4955579982</v>
      </c>
      <c r="D60" s="33"/>
      <c r="E60" s="33">
        <v>800</v>
      </c>
      <c r="F60" s="33"/>
      <c r="G60" s="27"/>
      <c r="H60" s="27"/>
      <c r="I60" s="27"/>
      <c r="J60" s="27">
        <v>2000</v>
      </c>
      <c r="K60" s="27">
        <f t="shared" si="1"/>
        <v>89022.4955579982</v>
      </c>
      <c r="L60" s="13"/>
    </row>
    <row r="61" spans="1:12">
      <c r="A61" s="3">
        <v>59</v>
      </c>
      <c r="B61" s="82" t="s">
        <v>83</v>
      </c>
      <c r="C61" s="27">
        <v>61474.1049387919</v>
      </c>
      <c r="D61" s="33"/>
      <c r="E61" s="33"/>
      <c r="F61" s="33"/>
      <c r="G61" s="27"/>
      <c r="H61" s="27"/>
      <c r="I61" s="27">
        <v>900</v>
      </c>
      <c r="J61" s="27">
        <v>2000</v>
      </c>
      <c r="K61" s="27">
        <f t="shared" si="1"/>
        <v>58574.1049387919</v>
      </c>
      <c r="L61" s="13"/>
    </row>
    <row r="62" spans="1:12">
      <c r="A62" s="3">
        <v>60</v>
      </c>
      <c r="B62" s="82" t="s">
        <v>84</v>
      </c>
      <c r="C62" s="27">
        <v>13142.3593759577</v>
      </c>
      <c r="D62" s="33"/>
      <c r="E62" s="33"/>
      <c r="F62" s="33"/>
      <c r="G62" s="27"/>
      <c r="H62" s="27"/>
      <c r="I62" s="27">
        <v>1200</v>
      </c>
      <c r="J62" s="27">
        <v>2000</v>
      </c>
      <c r="K62" s="27">
        <f t="shared" si="1"/>
        <v>9942.3593759577</v>
      </c>
      <c r="L62" s="13"/>
    </row>
    <row r="63" spans="1:12">
      <c r="A63" s="3">
        <v>61</v>
      </c>
      <c r="B63" s="82" t="s">
        <v>85</v>
      </c>
      <c r="C63" s="27">
        <v>63338.3731568039</v>
      </c>
      <c r="D63" s="33"/>
      <c r="E63" s="33"/>
      <c r="F63" s="33"/>
      <c r="G63" s="27"/>
      <c r="H63" s="27"/>
      <c r="I63" s="27">
        <v>1200</v>
      </c>
      <c r="J63" s="27">
        <v>2000</v>
      </c>
      <c r="K63" s="27">
        <f t="shared" si="1"/>
        <v>60138.3731568039</v>
      </c>
      <c r="L63" s="13"/>
    </row>
    <row r="64" spans="1:12">
      <c r="A64" s="3">
        <v>62</v>
      </c>
      <c r="B64" s="82" t="s">
        <v>86</v>
      </c>
      <c r="C64" s="27">
        <v>54740.3110311359</v>
      </c>
      <c r="D64" s="33"/>
      <c r="E64" s="33"/>
      <c r="F64" s="33"/>
      <c r="G64" s="27"/>
      <c r="H64" s="27"/>
      <c r="I64" s="27">
        <v>2100</v>
      </c>
      <c r="J64" s="27">
        <v>2300</v>
      </c>
      <c r="K64" s="27">
        <f t="shared" si="1"/>
        <v>50340.3110311359</v>
      </c>
      <c r="L64" s="13"/>
    </row>
    <row r="65" spans="1:12">
      <c r="A65" s="3">
        <v>63</v>
      </c>
      <c r="B65" s="82" t="s">
        <v>87</v>
      </c>
      <c r="C65" s="27">
        <v>16560.5008168957</v>
      </c>
      <c r="D65" s="33"/>
      <c r="E65" s="33"/>
      <c r="F65" s="33"/>
      <c r="G65" s="27"/>
      <c r="H65" s="27"/>
      <c r="I65" s="27">
        <v>1200</v>
      </c>
      <c r="J65" s="27">
        <v>2000</v>
      </c>
      <c r="K65" s="27">
        <f t="shared" si="1"/>
        <v>13360.5008168957</v>
      </c>
      <c r="L65" s="13"/>
    </row>
    <row r="66" spans="1:12">
      <c r="A66" s="3">
        <v>64</v>
      </c>
      <c r="B66" s="82" t="s">
        <v>88</v>
      </c>
      <c r="C66" s="27">
        <v>88781.1658356335</v>
      </c>
      <c r="D66" s="33"/>
      <c r="E66" s="33">
        <v>600</v>
      </c>
      <c r="F66" s="33"/>
      <c r="G66" s="27"/>
      <c r="H66" s="27"/>
      <c r="I66" s="27">
        <v>1200</v>
      </c>
      <c r="J66" s="27">
        <v>4000</v>
      </c>
      <c r="K66" s="27">
        <f t="shared" si="1"/>
        <v>84181.1658356335</v>
      </c>
      <c r="L66" s="13"/>
    </row>
    <row r="67" spans="1:12">
      <c r="A67" s="3">
        <v>65</v>
      </c>
      <c r="B67" s="82" t="s">
        <v>89</v>
      </c>
      <c r="C67" s="27">
        <v>108395.344570878</v>
      </c>
      <c r="D67" s="33"/>
      <c r="E67" s="33"/>
      <c r="F67" s="33"/>
      <c r="G67" s="27"/>
      <c r="H67" s="27"/>
      <c r="I67" s="27">
        <v>2100</v>
      </c>
      <c r="J67" s="27">
        <v>3000</v>
      </c>
      <c r="K67" s="27">
        <f t="shared" si="1"/>
        <v>103295.344570878</v>
      </c>
      <c r="L67" s="13"/>
    </row>
    <row r="68" spans="1:12">
      <c r="A68" s="3">
        <v>66</v>
      </c>
      <c r="B68" s="82" t="s">
        <v>90</v>
      </c>
      <c r="C68" s="27">
        <v>110555.945278241</v>
      </c>
      <c r="D68" s="33"/>
      <c r="E68" s="33">
        <v>500</v>
      </c>
      <c r="F68" s="33"/>
      <c r="G68" s="27"/>
      <c r="H68" s="27"/>
      <c r="I68" s="27">
        <v>2700</v>
      </c>
      <c r="J68" s="27">
        <v>2000</v>
      </c>
      <c r="K68" s="27">
        <f t="shared" ref="K68:K99" si="2">C68+D68+E68+F68+G68+H68-I68-J68</f>
        <v>106355.945278241</v>
      </c>
      <c r="L68" s="13"/>
    </row>
    <row r="69" spans="1:12">
      <c r="A69" s="3">
        <v>67</v>
      </c>
      <c r="B69" s="82" t="s">
        <v>91</v>
      </c>
      <c r="C69" s="27">
        <v>23109.7646079388</v>
      </c>
      <c r="D69" s="33"/>
      <c r="E69" s="33"/>
      <c r="F69" s="33"/>
      <c r="G69" s="27"/>
      <c r="H69" s="27"/>
      <c r="I69" s="27">
        <v>1200</v>
      </c>
      <c r="J69" s="27">
        <v>1900</v>
      </c>
      <c r="K69" s="27">
        <f t="shared" si="2"/>
        <v>20009.7646079388</v>
      </c>
      <c r="L69" s="13"/>
    </row>
    <row r="70" spans="1:12">
      <c r="A70" s="3">
        <v>68</v>
      </c>
      <c r="B70" s="82" t="s">
        <v>92</v>
      </c>
      <c r="C70" s="27">
        <v>47010.3544069196</v>
      </c>
      <c r="D70" s="33"/>
      <c r="E70" s="33"/>
      <c r="F70" s="33"/>
      <c r="G70" s="27"/>
      <c r="H70" s="27"/>
      <c r="I70" s="27">
        <v>2100</v>
      </c>
      <c r="J70" s="27">
        <v>2300</v>
      </c>
      <c r="K70" s="27">
        <f t="shared" si="2"/>
        <v>42610.3544069196</v>
      </c>
      <c r="L70" s="13"/>
    </row>
    <row r="71" spans="1:12">
      <c r="A71" s="3">
        <v>69</v>
      </c>
      <c r="B71" s="82" t="s">
        <v>93</v>
      </c>
      <c r="C71" s="27">
        <v>55958.748342457</v>
      </c>
      <c r="D71" s="33"/>
      <c r="E71" s="33">
        <v>500</v>
      </c>
      <c r="F71" s="33"/>
      <c r="G71" s="27"/>
      <c r="H71" s="27"/>
      <c r="I71" s="27">
        <v>2700</v>
      </c>
      <c r="J71" s="27">
        <v>2000</v>
      </c>
      <c r="K71" s="27">
        <f t="shared" si="2"/>
        <v>51758.748342457</v>
      </c>
      <c r="L71" s="13"/>
    </row>
    <row r="72" spans="1:12">
      <c r="A72" s="3">
        <v>70</v>
      </c>
      <c r="B72" s="82" t="s">
        <v>94</v>
      </c>
      <c r="C72" s="27">
        <v>93606.0911788396</v>
      </c>
      <c r="D72" s="33"/>
      <c r="E72" s="33"/>
      <c r="F72" s="33"/>
      <c r="G72" s="27"/>
      <c r="H72" s="27"/>
      <c r="I72" s="27">
        <v>2475</v>
      </c>
      <c r="J72" s="27">
        <v>2000</v>
      </c>
      <c r="K72" s="27">
        <f t="shared" si="2"/>
        <v>89131.0911788396</v>
      </c>
      <c r="L72" s="13"/>
    </row>
    <row r="73" spans="1:12">
      <c r="A73" s="3">
        <v>71</v>
      </c>
      <c r="B73" s="82" t="s">
        <v>95</v>
      </c>
      <c r="C73" s="27">
        <v>65671.0886525516</v>
      </c>
      <c r="D73" s="33"/>
      <c r="E73" s="33"/>
      <c r="F73" s="33"/>
      <c r="G73" s="27"/>
      <c r="H73" s="27"/>
      <c r="I73" s="27">
        <v>2700</v>
      </c>
      <c r="J73" s="27">
        <v>2000</v>
      </c>
      <c r="K73" s="27">
        <f t="shared" si="2"/>
        <v>60971.0886525516</v>
      </c>
      <c r="L73" s="13"/>
    </row>
    <row r="74" spans="1:12">
      <c r="A74" s="3">
        <v>72</v>
      </c>
      <c r="B74" s="82" t="s">
        <v>96</v>
      </c>
      <c r="C74" s="27">
        <v>86661.2822998553</v>
      </c>
      <c r="D74" s="33"/>
      <c r="E74" s="33"/>
      <c r="F74" s="33"/>
      <c r="G74" s="27"/>
      <c r="H74" s="27"/>
      <c r="I74" s="27"/>
      <c r="J74" s="27">
        <v>2000</v>
      </c>
      <c r="K74" s="27">
        <f t="shared" si="2"/>
        <v>84661.2822998553</v>
      </c>
      <c r="L74" s="13"/>
    </row>
    <row r="75" spans="1:12">
      <c r="A75" s="3">
        <v>73</v>
      </c>
      <c r="B75" s="82" t="s">
        <v>97</v>
      </c>
      <c r="C75" s="27">
        <v>17585.4550780195</v>
      </c>
      <c r="D75" s="33"/>
      <c r="E75" s="33"/>
      <c r="F75" s="33"/>
      <c r="G75" s="27"/>
      <c r="H75" s="27"/>
      <c r="I75" s="27">
        <v>1200</v>
      </c>
      <c r="J75" s="27">
        <v>2000</v>
      </c>
      <c r="K75" s="27">
        <f t="shared" si="2"/>
        <v>14385.4550780195</v>
      </c>
      <c r="L75" s="13"/>
    </row>
    <row r="76" spans="1:12">
      <c r="A76" s="3">
        <v>74</v>
      </c>
      <c r="B76" s="82" t="s">
        <v>98</v>
      </c>
      <c r="C76" s="27">
        <v>89248.3465908023</v>
      </c>
      <c r="D76" s="33"/>
      <c r="E76" s="33"/>
      <c r="F76" s="33"/>
      <c r="G76" s="27"/>
      <c r="H76" s="27"/>
      <c r="I76" s="27">
        <v>2100</v>
      </c>
      <c r="J76" s="27">
        <v>3000</v>
      </c>
      <c r="K76" s="27">
        <f t="shared" si="2"/>
        <v>84148.3465908023</v>
      </c>
      <c r="L76" s="13"/>
    </row>
    <row r="77" spans="1:12">
      <c r="A77" s="3">
        <v>75</v>
      </c>
      <c r="B77" s="82" t="s">
        <v>99</v>
      </c>
      <c r="C77" s="27">
        <v>56665.2727142373</v>
      </c>
      <c r="D77" s="33"/>
      <c r="E77" s="33"/>
      <c r="F77" s="33"/>
      <c r="G77" s="27"/>
      <c r="H77" s="27"/>
      <c r="I77" s="27">
        <v>2100</v>
      </c>
      <c r="J77" s="27">
        <v>2000</v>
      </c>
      <c r="K77" s="27">
        <f t="shared" si="2"/>
        <v>52565.2727142373</v>
      </c>
      <c r="L77" s="13"/>
    </row>
    <row r="78" spans="1:12">
      <c r="A78" s="3">
        <v>76</v>
      </c>
      <c r="B78" s="82" t="s">
        <v>100</v>
      </c>
      <c r="C78" s="27">
        <v>-1609.27234165602</v>
      </c>
      <c r="D78" s="33"/>
      <c r="E78" s="33">
        <v>500</v>
      </c>
      <c r="F78" s="33"/>
      <c r="G78" s="27"/>
      <c r="H78" s="27"/>
      <c r="I78" s="27">
        <v>2100</v>
      </c>
      <c r="J78" s="27">
        <v>1900</v>
      </c>
      <c r="K78" s="27">
        <f t="shared" si="2"/>
        <v>-5109.27234165602</v>
      </c>
      <c r="L78" s="13"/>
    </row>
    <row r="79" spans="1:12">
      <c r="A79" s="3">
        <v>77</v>
      </c>
      <c r="B79" s="82" t="s">
        <v>101</v>
      </c>
      <c r="C79" s="27">
        <v>1057.29864547192</v>
      </c>
      <c r="D79" s="33"/>
      <c r="E79" s="33"/>
      <c r="F79" s="33"/>
      <c r="G79" s="27"/>
      <c r="H79" s="27"/>
      <c r="I79" s="27">
        <v>1200</v>
      </c>
      <c r="J79" s="27">
        <v>1000</v>
      </c>
      <c r="K79" s="27">
        <f t="shared" si="2"/>
        <v>-1142.70135452808</v>
      </c>
      <c r="L79" s="13"/>
    </row>
    <row r="80" spans="1:12">
      <c r="A80" s="3">
        <v>78</v>
      </c>
      <c r="B80" s="82" t="s">
        <v>102</v>
      </c>
      <c r="C80" s="27">
        <v>49666.8163336866</v>
      </c>
      <c r="D80" s="33">
        <v>200</v>
      </c>
      <c r="E80" s="33">
        <v>500</v>
      </c>
      <c r="F80" s="33"/>
      <c r="G80" s="27"/>
      <c r="H80" s="27"/>
      <c r="I80" s="27">
        <v>2700</v>
      </c>
      <c r="J80" s="27">
        <v>2000</v>
      </c>
      <c r="K80" s="27">
        <f t="shared" si="2"/>
        <v>45666.8163336866</v>
      </c>
      <c r="L80" s="13"/>
    </row>
    <row r="81" spans="1:12">
      <c r="A81" s="3">
        <v>79</v>
      </c>
      <c r="B81" s="82" t="s">
        <v>103</v>
      </c>
      <c r="C81" s="27">
        <v>10861.3913170927</v>
      </c>
      <c r="D81" s="33"/>
      <c r="E81" s="33"/>
      <c r="F81" s="33"/>
      <c r="G81" s="27"/>
      <c r="H81" s="27"/>
      <c r="I81" s="27">
        <v>1200</v>
      </c>
      <c r="J81" s="27">
        <v>2000</v>
      </c>
      <c r="K81" s="27">
        <f t="shared" si="2"/>
        <v>7661.3913170927</v>
      </c>
      <c r="L81" s="13"/>
    </row>
    <row r="82" spans="1:12">
      <c r="A82" s="3">
        <v>80</v>
      </c>
      <c r="B82" s="82" t="s">
        <v>104</v>
      </c>
      <c r="C82" s="27">
        <v>68516.6628823908</v>
      </c>
      <c r="D82" s="33"/>
      <c r="E82" s="33"/>
      <c r="F82" s="33"/>
      <c r="G82" s="27"/>
      <c r="H82" s="27"/>
      <c r="I82" s="27">
        <v>1200</v>
      </c>
      <c r="J82" s="27">
        <v>3000</v>
      </c>
      <c r="K82" s="27">
        <f t="shared" si="2"/>
        <v>64316.6628823908</v>
      </c>
      <c r="L82" s="13"/>
    </row>
    <row r="83" spans="1:12">
      <c r="A83" s="3">
        <v>81</v>
      </c>
      <c r="B83" s="82" t="s">
        <v>105</v>
      </c>
      <c r="C83" s="27">
        <v>12164.285815173</v>
      </c>
      <c r="D83" s="33"/>
      <c r="E83" s="33"/>
      <c r="F83" s="33"/>
      <c r="G83" s="27"/>
      <c r="H83" s="27"/>
      <c r="I83" s="27">
        <v>1200</v>
      </c>
      <c r="J83" s="27">
        <v>2000</v>
      </c>
      <c r="K83" s="27">
        <f t="shared" si="2"/>
        <v>8964.285815173</v>
      </c>
      <c r="L83" s="13"/>
    </row>
    <row r="84" spans="1:12">
      <c r="A84" s="3">
        <v>82</v>
      </c>
      <c r="B84" s="82" t="s">
        <v>106</v>
      </c>
      <c r="C84" s="27">
        <v>2280.18149652681</v>
      </c>
      <c r="D84" s="33"/>
      <c r="E84" s="33"/>
      <c r="F84" s="33"/>
      <c r="G84" s="27"/>
      <c r="H84" s="27"/>
      <c r="I84" s="27">
        <v>1200</v>
      </c>
      <c r="J84" s="27">
        <v>2000</v>
      </c>
      <c r="K84" s="27">
        <f t="shared" si="2"/>
        <v>-919.81850347319</v>
      </c>
      <c r="L84" s="13"/>
    </row>
    <row r="85" spans="1:12">
      <c r="A85" s="3">
        <v>83</v>
      </c>
      <c r="B85" s="82" t="s">
        <v>107</v>
      </c>
      <c r="C85" s="27">
        <v>138832.702520667</v>
      </c>
      <c r="D85" s="33">
        <v>200</v>
      </c>
      <c r="E85" s="33">
        <v>1000</v>
      </c>
      <c r="F85" s="33"/>
      <c r="G85" s="27"/>
      <c r="H85" s="27">
        <v>400</v>
      </c>
      <c r="I85" s="27">
        <v>675</v>
      </c>
      <c r="J85" s="27">
        <v>4000</v>
      </c>
      <c r="K85" s="27">
        <f t="shared" si="2"/>
        <v>135757.702520667</v>
      </c>
      <c r="L85" s="13"/>
    </row>
    <row r="86" spans="1:12">
      <c r="A86" s="3">
        <v>84</v>
      </c>
      <c r="B86" s="82" t="s">
        <v>108</v>
      </c>
      <c r="C86" s="27">
        <v>68382.4691476719</v>
      </c>
      <c r="D86" s="33">
        <v>200</v>
      </c>
      <c r="E86" s="33"/>
      <c r="F86" s="33"/>
      <c r="G86" s="27"/>
      <c r="H86" s="27"/>
      <c r="I86" s="27">
        <v>2700</v>
      </c>
      <c r="J86" s="27">
        <v>2000</v>
      </c>
      <c r="K86" s="27">
        <f t="shared" si="2"/>
        <v>63882.4691476719</v>
      </c>
      <c r="L86" s="13"/>
    </row>
    <row r="87" spans="1:12">
      <c r="A87" s="3">
        <v>85</v>
      </c>
      <c r="B87" s="82" t="s">
        <v>110</v>
      </c>
      <c r="C87" s="27">
        <v>65834.0502986041</v>
      </c>
      <c r="D87" s="33"/>
      <c r="E87" s="33"/>
      <c r="F87" s="33"/>
      <c r="G87" s="27"/>
      <c r="H87" s="27"/>
      <c r="I87" s="27">
        <v>2100</v>
      </c>
      <c r="J87" s="27">
        <v>2000</v>
      </c>
      <c r="K87" s="27">
        <f t="shared" si="2"/>
        <v>61734.0502986041</v>
      </c>
      <c r="L87" s="13"/>
    </row>
    <row r="88" spans="1:12">
      <c r="A88" s="3">
        <v>86</v>
      </c>
      <c r="B88" s="83" t="s">
        <v>111</v>
      </c>
      <c r="C88" s="27">
        <v>24698.8110427174</v>
      </c>
      <c r="D88" s="33"/>
      <c r="E88" s="33"/>
      <c r="F88" s="33"/>
      <c r="G88" s="27"/>
      <c r="H88" s="27"/>
      <c r="I88" s="27">
        <v>1200</v>
      </c>
      <c r="J88" s="27">
        <v>3000</v>
      </c>
      <c r="K88" s="27">
        <f t="shared" si="2"/>
        <v>20498.8110427174</v>
      </c>
      <c r="L88" s="39"/>
    </row>
    <row r="89" spans="1:12">
      <c r="A89" s="3">
        <v>87</v>
      </c>
      <c r="B89" s="82" t="s">
        <v>112</v>
      </c>
      <c r="C89" s="27">
        <v>13102.4725445661</v>
      </c>
      <c r="D89" s="33"/>
      <c r="E89" s="33"/>
      <c r="F89" s="33"/>
      <c r="G89" s="27"/>
      <c r="H89" s="27"/>
      <c r="I89" s="27">
        <v>1200</v>
      </c>
      <c r="J89" s="27">
        <v>2000</v>
      </c>
      <c r="K89" s="27">
        <f t="shared" si="2"/>
        <v>9902.4725445661</v>
      </c>
      <c r="L89" s="39"/>
    </row>
    <row r="90" spans="1:12">
      <c r="A90" s="3">
        <v>88</v>
      </c>
      <c r="B90" s="8" t="s">
        <v>113</v>
      </c>
      <c r="C90" s="27">
        <v>14500.9538447271</v>
      </c>
      <c r="D90" s="33"/>
      <c r="E90" s="33"/>
      <c r="F90" s="33"/>
      <c r="G90" s="27"/>
      <c r="H90" s="27"/>
      <c r="I90" s="27">
        <v>1200</v>
      </c>
      <c r="J90" s="27">
        <v>2000</v>
      </c>
      <c r="K90" s="27">
        <f t="shared" si="2"/>
        <v>11300.9538447271</v>
      </c>
      <c r="L90" s="13"/>
    </row>
    <row r="91" spans="1:12">
      <c r="A91" s="3">
        <v>89</v>
      </c>
      <c r="B91" s="5" t="s">
        <v>114</v>
      </c>
      <c r="C91" s="27">
        <v>25133.1399791881</v>
      </c>
      <c r="D91" s="33">
        <v>200</v>
      </c>
      <c r="E91" s="33"/>
      <c r="F91" s="33"/>
      <c r="G91" s="27"/>
      <c r="H91" s="27"/>
      <c r="I91" s="27">
        <v>1200</v>
      </c>
      <c r="J91" s="27">
        <v>3000</v>
      </c>
      <c r="K91" s="27">
        <f t="shared" si="2"/>
        <v>21133.1399791881</v>
      </c>
      <c r="L91" s="35" t="s">
        <v>245</v>
      </c>
    </row>
    <row r="92" spans="1:12">
      <c r="A92" s="3">
        <v>90</v>
      </c>
      <c r="B92" s="25" t="s">
        <v>167</v>
      </c>
      <c r="C92" s="27">
        <v>8000</v>
      </c>
      <c r="D92" s="33"/>
      <c r="E92" s="33"/>
      <c r="F92" s="33"/>
      <c r="G92" s="27"/>
      <c r="H92" s="27"/>
      <c r="I92" s="27">
        <v>800</v>
      </c>
      <c r="J92" s="27">
        <v>1000</v>
      </c>
      <c r="K92" s="27">
        <f t="shared" si="2"/>
        <v>6200</v>
      </c>
      <c r="L92" s="13"/>
    </row>
    <row r="93" spans="1:12">
      <c r="A93" s="3">
        <v>91</v>
      </c>
      <c r="B93" s="8" t="s">
        <v>115</v>
      </c>
      <c r="C93" s="27">
        <v>17443.8221136951</v>
      </c>
      <c r="D93" s="33"/>
      <c r="E93" s="33"/>
      <c r="F93" s="33"/>
      <c r="G93" s="27"/>
      <c r="H93" s="27"/>
      <c r="I93" s="27"/>
      <c r="J93" s="27">
        <v>2000</v>
      </c>
      <c r="K93" s="27">
        <f t="shared" si="2"/>
        <v>15443.8221136951</v>
      </c>
      <c r="L93" s="13"/>
    </row>
    <row r="94" spans="1:12">
      <c r="A94" s="3">
        <v>92</v>
      </c>
      <c r="B94" s="83" t="s">
        <v>116</v>
      </c>
      <c r="C94" s="27">
        <v>-2132.338368296</v>
      </c>
      <c r="D94" s="33"/>
      <c r="E94" s="33"/>
      <c r="F94" s="33"/>
      <c r="G94" s="27"/>
      <c r="H94" s="27"/>
      <c r="I94" s="27">
        <v>1200</v>
      </c>
      <c r="J94" s="27">
        <v>2000</v>
      </c>
      <c r="K94" s="27">
        <f t="shared" si="2"/>
        <v>-5332.338368296</v>
      </c>
      <c r="L94" s="13"/>
    </row>
    <row r="95" spans="1:12">
      <c r="A95" s="3">
        <v>93</v>
      </c>
      <c r="B95" s="83" t="s">
        <v>117</v>
      </c>
      <c r="C95" s="27">
        <v>-1195.1116192937</v>
      </c>
      <c r="D95" s="33"/>
      <c r="E95" s="33"/>
      <c r="F95" s="33"/>
      <c r="G95" s="27"/>
      <c r="H95" s="27"/>
      <c r="I95" s="27"/>
      <c r="J95" s="27">
        <v>2000</v>
      </c>
      <c r="K95" s="27">
        <f t="shared" si="2"/>
        <v>-3195.1116192937</v>
      </c>
      <c r="L95" s="13"/>
    </row>
    <row r="96" spans="1:12">
      <c r="A96" s="3">
        <v>94</v>
      </c>
      <c r="B96" s="8" t="s">
        <v>138</v>
      </c>
      <c r="C96" s="27">
        <v>-3750</v>
      </c>
      <c r="D96" s="33"/>
      <c r="E96" s="33"/>
      <c r="F96" s="33"/>
      <c r="G96" s="27"/>
      <c r="H96" s="27"/>
      <c r="I96" s="27">
        <v>2100</v>
      </c>
      <c r="J96" s="27">
        <v>2000</v>
      </c>
      <c r="K96" s="27">
        <f t="shared" si="2"/>
        <v>-7850</v>
      </c>
      <c r="L96" s="13"/>
    </row>
    <row r="97" spans="1:12">
      <c r="A97" s="3">
        <v>95</v>
      </c>
      <c r="B97" s="8" t="s">
        <v>118</v>
      </c>
      <c r="C97" s="27">
        <v>-7700</v>
      </c>
      <c r="D97" s="33"/>
      <c r="E97" s="33"/>
      <c r="F97" s="33"/>
      <c r="G97" s="27"/>
      <c r="H97" s="27"/>
      <c r="I97" s="27">
        <v>1200</v>
      </c>
      <c r="J97" s="27">
        <v>2000</v>
      </c>
      <c r="K97" s="27">
        <f t="shared" si="2"/>
        <v>-10900</v>
      </c>
      <c r="L97" s="13"/>
    </row>
    <row r="98" spans="1:12">
      <c r="A98" s="3">
        <v>96</v>
      </c>
      <c r="B98" s="8" t="s">
        <v>139</v>
      </c>
      <c r="C98" s="27">
        <v>-3500</v>
      </c>
      <c r="D98" s="33"/>
      <c r="E98" s="33"/>
      <c r="F98" s="33"/>
      <c r="G98" s="27"/>
      <c r="H98" s="27"/>
      <c r="I98" s="27">
        <v>500</v>
      </c>
      <c r="J98" s="27">
        <v>2000</v>
      </c>
      <c r="K98" s="27">
        <f t="shared" si="2"/>
        <v>-6000</v>
      </c>
      <c r="L98" s="13"/>
    </row>
    <row r="99" spans="1:12">
      <c r="A99" s="3">
        <v>97</v>
      </c>
      <c r="B99" s="82" t="s">
        <v>120</v>
      </c>
      <c r="C99" s="27">
        <v>36520.9543834498</v>
      </c>
      <c r="D99" s="33"/>
      <c r="E99" s="33"/>
      <c r="F99" s="33"/>
      <c r="G99" s="27"/>
      <c r="H99" s="27"/>
      <c r="I99" s="27"/>
      <c r="J99" s="27">
        <v>2000</v>
      </c>
      <c r="K99" s="27">
        <f t="shared" si="2"/>
        <v>34520.9543834498</v>
      </c>
      <c r="L99" s="13"/>
    </row>
    <row r="100" spans="1:12">
      <c r="A100" s="3">
        <v>98</v>
      </c>
      <c r="B100" s="5" t="s">
        <v>205</v>
      </c>
      <c r="C100" s="27">
        <v>2900</v>
      </c>
      <c r="D100" s="33"/>
      <c r="E100" s="33"/>
      <c r="F100" s="33">
        <v>400</v>
      </c>
      <c r="G100" s="27"/>
      <c r="H100" s="27"/>
      <c r="I100" s="27"/>
      <c r="J100" s="27">
        <v>1000</v>
      </c>
      <c r="K100" s="27">
        <f t="shared" ref="K100:K123" si="3">C100+D100+E100+F100+G100+H100-I100-J100</f>
        <v>2300</v>
      </c>
      <c r="L100" s="13"/>
    </row>
    <row r="101" spans="1:12">
      <c r="A101" s="3">
        <v>99</v>
      </c>
      <c r="B101" s="25" t="s">
        <v>183</v>
      </c>
      <c r="C101" s="27">
        <v>4000</v>
      </c>
      <c r="D101" s="33"/>
      <c r="E101" s="33"/>
      <c r="F101" s="33"/>
      <c r="G101" s="27"/>
      <c r="H101" s="27"/>
      <c r="I101" s="27">
        <v>1050</v>
      </c>
      <c r="J101" s="27">
        <v>1000</v>
      </c>
      <c r="K101" s="27">
        <f t="shared" si="3"/>
        <v>1950</v>
      </c>
      <c r="L101" s="39"/>
    </row>
    <row r="102" spans="1:12">
      <c r="A102" s="3">
        <v>100</v>
      </c>
      <c r="B102" s="25" t="s">
        <v>206</v>
      </c>
      <c r="C102" s="27">
        <v>2000</v>
      </c>
      <c r="D102" s="33"/>
      <c r="E102" s="33"/>
      <c r="F102" s="33"/>
      <c r="G102" s="27"/>
      <c r="H102" s="27"/>
      <c r="I102" s="27">
        <v>300</v>
      </c>
      <c r="J102" s="27">
        <v>1000</v>
      </c>
      <c r="K102" s="27">
        <f t="shared" si="3"/>
        <v>700</v>
      </c>
      <c r="L102" s="39"/>
    </row>
    <row r="103" spans="1:12">
      <c r="A103" s="3">
        <v>101</v>
      </c>
      <c r="B103" s="25" t="s">
        <v>207</v>
      </c>
      <c r="C103" s="27">
        <v>2300</v>
      </c>
      <c r="D103" s="33"/>
      <c r="E103" s="33"/>
      <c r="F103" s="33"/>
      <c r="G103" s="27"/>
      <c r="H103" s="27"/>
      <c r="I103" s="27"/>
      <c r="J103" s="27">
        <v>1000</v>
      </c>
      <c r="K103" s="27">
        <f t="shared" si="3"/>
        <v>1300</v>
      </c>
      <c r="L103" s="39"/>
    </row>
    <row r="104" spans="1:12">
      <c r="A104" s="3">
        <v>102</v>
      </c>
      <c r="B104" s="25" t="s">
        <v>208</v>
      </c>
      <c r="C104" s="27">
        <v>1000</v>
      </c>
      <c r="D104" s="33"/>
      <c r="E104" s="33"/>
      <c r="F104" s="33"/>
      <c r="G104" s="27"/>
      <c r="H104" s="27"/>
      <c r="I104" s="27">
        <v>200</v>
      </c>
      <c r="J104" s="27">
        <v>1000</v>
      </c>
      <c r="K104" s="27">
        <f t="shared" si="3"/>
        <v>-200</v>
      </c>
      <c r="L104" s="39"/>
    </row>
    <row r="105" spans="1:12">
      <c r="A105" s="3">
        <v>103</v>
      </c>
      <c r="B105" s="25" t="s">
        <v>246</v>
      </c>
      <c r="C105" s="27">
        <v>0</v>
      </c>
      <c r="D105" s="33"/>
      <c r="E105" s="33"/>
      <c r="F105" s="33"/>
      <c r="G105" s="27"/>
      <c r="H105" s="27"/>
      <c r="I105" s="27">
        <v>100</v>
      </c>
      <c r="J105" s="27">
        <v>1000</v>
      </c>
      <c r="K105" s="27">
        <f t="shared" si="3"/>
        <v>-1100</v>
      </c>
      <c r="L105" s="39"/>
    </row>
    <row r="106" spans="1:12">
      <c r="A106" s="3">
        <v>104</v>
      </c>
      <c r="B106" s="25" t="s">
        <v>247</v>
      </c>
      <c r="C106" s="27">
        <v>0</v>
      </c>
      <c r="D106" s="33"/>
      <c r="E106" s="33"/>
      <c r="F106" s="33"/>
      <c r="G106" s="27"/>
      <c r="H106" s="27"/>
      <c r="I106" s="27">
        <v>200</v>
      </c>
      <c r="J106" s="27"/>
      <c r="K106" s="27">
        <f t="shared" si="3"/>
        <v>-200</v>
      </c>
      <c r="L106" s="39"/>
    </row>
    <row r="107" spans="1:12">
      <c r="A107" s="3">
        <v>105</v>
      </c>
      <c r="B107" s="10" t="s">
        <v>121</v>
      </c>
      <c r="C107" s="27">
        <v>45158.1653522825</v>
      </c>
      <c r="D107" s="33"/>
      <c r="E107" s="33"/>
      <c r="F107" s="33"/>
      <c r="G107" s="27"/>
      <c r="H107" s="27"/>
      <c r="I107" s="27"/>
      <c r="J107" s="27">
        <v>0</v>
      </c>
      <c r="K107" s="27">
        <f t="shared" si="3"/>
        <v>45158.1653522825</v>
      </c>
      <c r="L107" s="35" t="s">
        <v>178</v>
      </c>
    </row>
    <row r="108" spans="1:12">
      <c r="A108" s="3">
        <v>106</v>
      </c>
      <c r="B108" s="10" t="s">
        <v>122</v>
      </c>
      <c r="C108" s="27">
        <v>12159.8562488382</v>
      </c>
      <c r="D108" s="33"/>
      <c r="E108" s="33"/>
      <c r="F108" s="33"/>
      <c r="G108" s="27"/>
      <c r="H108" s="27"/>
      <c r="I108" s="27"/>
      <c r="J108" s="27">
        <v>12159.86</v>
      </c>
      <c r="K108" s="27">
        <f t="shared" si="3"/>
        <v>-0.00375116180111945</v>
      </c>
      <c r="L108" s="35" t="s">
        <v>248</v>
      </c>
    </row>
    <row r="109" spans="1:12">
      <c r="A109" s="3">
        <v>107</v>
      </c>
      <c r="B109" s="86" t="s">
        <v>124</v>
      </c>
      <c r="C109" s="27">
        <v>8142.85151713735</v>
      </c>
      <c r="D109" s="33"/>
      <c r="E109" s="33"/>
      <c r="F109" s="33"/>
      <c r="G109" s="27"/>
      <c r="H109" s="27"/>
      <c r="I109" s="27"/>
      <c r="J109" s="27">
        <v>4000</v>
      </c>
      <c r="K109" s="27">
        <f t="shared" si="3"/>
        <v>4142.85151713735</v>
      </c>
      <c r="L109" s="35" t="s">
        <v>222</v>
      </c>
    </row>
    <row r="110" spans="1:12">
      <c r="A110" s="3">
        <v>108</v>
      </c>
      <c r="B110" s="10" t="s">
        <v>119</v>
      </c>
      <c r="C110" s="27">
        <v>31949.0521136951</v>
      </c>
      <c r="D110" s="33"/>
      <c r="E110" s="33"/>
      <c r="F110" s="33">
        <v>400</v>
      </c>
      <c r="G110" s="27"/>
      <c r="H110" s="27"/>
      <c r="I110" s="27"/>
      <c r="J110" s="27">
        <v>4000</v>
      </c>
      <c r="K110" s="27">
        <f t="shared" si="3"/>
        <v>28349.0521136951</v>
      </c>
      <c r="L110" s="35" t="s">
        <v>222</v>
      </c>
    </row>
    <row r="111" spans="1:12">
      <c r="A111" s="3">
        <v>109</v>
      </c>
      <c r="B111" s="11" t="s">
        <v>125</v>
      </c>
      <c r="C111" s="27">
        <v>23598.9250135257</v>
      </c>
      <c r="D111" s="33"/>
      <c r="E111" s="33"/>
      <c r="F111" s="33"/>
      <c r="G111" s="27"/>
      <c r="H111" s="27"/>
      <c r="I111" s="27"/>
      <c r="J111" s="27">
        <v>0</v>
      </c>
      <c r="K111" s="27">
        <f t="shared" si="3"/>
        <v>23598.9250135257</v>
      </c>
      <c r="L111" s="35" t="s">
        <v>178</v>
      </c>
    </row>
    <row r="112" spans="1:12">
      <c r="A112" s="3">
        <v>110</v>
      </c>
      <c r="B112" s="87" t="s">
        <v>63</v>
      </c>
      <c r="C112" s="27">
        <v>63427.8928823907</v>
      </c>
      <c r="D112" s="33"/>
      <c r="E112" s="33"/>
      <c r="F112" s="33"/>
      <c r="G112" s="27"/>
      <c r="H112" s="27"/>
      <c r="I112" s="27"/>
      <c r="J112" s="27">
        <v>63427.89</v>
      </c>
      <c r="K112" s="27">
        <f t="shared" si="3"/>
        <v>0.00288239069777774</v>
      </c>
      <c r="L112" s="35" t="s">
        <v>248</v>
      </c>
    </row>
    <row r="113" spans="1:12">
      <c r="A113" s="3">
        <v>111</v>
      </c>
      <c r="B113" s="87" t="s">
        <v>72</v>
      </c>
      <c r="C113" s="27">
        <v>0.00288239074870944</v>
      </c>
      <c r="D113" s="33"/>
      <c r="E113" s="33"/>
      <c r="F113" s="33"/>
      <c r="G113" s="27"/>
      <c r="H113" s="27"/>
      <c r="I113" s="27"/>
      <c r="J113" s="27">
        <v>0</v>
      </c>
      <c r="K113" s="27">
        <f t="shared" si="3"/>
        <v>0.00288239074870944</v>
      </c>
      <c r="L113" s="35" t="s">
        <v>223</v>
      </c>
    </row>
    <row r="114" spans="1:12">
      <c r="A114" s="3">
        <v>112</v>
      </c>
      <c r="B114" s="87" t="s">
        <v>109</v>
      </c>
      <c r="C114" s="27">
        <v>0.00288239074143348</v>
      </c>
      <c r="D114" s="33"/>
      <c r="E114" s="33"/>
      <c r="F114" s="33"/>
      <c r="G114" s="27"/>
      <c r="H114" s="27"/>
      <c r="I114" s="27"/>
      <c r="J114" s="27">
        <v>0</v>
      </c>
      <c r="K114" s="27">
        <f t="shared" si="3"/>
        <v>0.00288239074143348</v>
      </c>
      <c r="L114" s="35" t="s">
        <v>223</v>
      </c>
    </row>
    <row r="115" spans="1:12">
      <c r="A115" s="3">
        <v>113</v>
      </c>
      <c r="B115" s="26" t="s">
        <v>224</v>
      </c>
      <c r="C115" s="27">
        <v>0</v>
      </c>
      <c r="D115" s="33">
        <v>200</v>
      </c>
      <c r="E115" s="33"/>
      <c r="F115" s="33"/>
      <c r="G115" s="27"/>
      <c r="H115" s="27"/>
      <c r="I115" s="27"/>
      <c r="J115" s="27">
        <v>200</v>
      </c>
      <c r="K115" s="27">
        <f t="shared" si="3"/>
        <v>0</v>
      </c>
      <c r="L115" s="41" t="s">
        <v>225</v>
      </c>
    </row>
    <row r="116" spans="1:12">
      <c r="A116" s="3">
        <v>114</v>
      </c>
      <c r="B116" s="26" t="s">
        <v>226</v>
      </c>
      <c r="C116" s="27">
        <v>3000</v>
      </c>
      <c r="D116" s="33"/>
      <c r="E116" s="33"/>
      <c r="F116" s="33"/>
      <c r="G116" s="27"/>
      <c r="H116" s="27"/>
      <c r="I116" s="27"/>
      <c r="J116" s="27">
        <v>0</v>
      </c>
      <c r="K116" s="27">
        <f t="shared" si="3"/>
        <v>3000</v>
      </c>
      <c r="L116" s="41" t="s">
        <v>227</v>
      </c>
    </row>
    <row r="117" spans="1:12">
      <c r="A117" s="3">
        <v>115</v>
      </c>
      <c r="B117" s="26" t="s">
        <v>228</v>
      </c>
      <c r="C117" s="27">
        <v>3100</v>
      </c>
      <c r="D117" s="33"/>
      <c r="E117" s="33"/>
      <c r="F117" s="33"/>
      <c r="G117" s="27"/>
      <c r="H117" s="27"/>
      <c r="I117" s="27"/>
      <c r="J117" s="27">
        <v>0</v>
      </c>
      <c r="K117" s="27">
        <f t="shared" si="3"/>
        <v>3100</v>
      </c>
      <c r="L117" s="41" t="s">
        <v>227</v>
      </c>
    </row>
    <row r="118" spans="1:12">
      <c r="A118" s="3">
        <v>116</v>
      </c>
      <c r="B118" s="26" t="s">
        <v>229</v>
      </c>
      <c r="C118" s="27">
        <v>2680</v>
      </c>
      <c r="D118" s="33"/>
      <c r="E118" s="33"/>
      <c r="F118" s="33"/>
      <c r="G118" s="27"/>
      <c r="H118" s="27"/>
      <c r="I118" s="27"/>
      <c r="J118" s="27">
        <v>0</v>
      </c>
      <c r="K118" s="27">
        <f t="shared" si="3"/>
        <v>2680</v>
      </c>
      <c r="L118" s="42"/>
    </row>
    <row r="119" spans="1:12">
      <c r="A119" s="3">
        <v>117</v>
      </c>
      <c r="B119" s="26" t="s">
        <v>230</v>
      </c>
      <c r="C119" s="27">
        <v>1360</v>
      </c>
      <c r="D119" s="33"/>
      <c r="E119" s="33"/>
      <c r="F119" s="33"/>
      <c r="G119" s="27"/>
      <c r="H119" s="27"/>
      <c r="I119" s="27"/>
      <c r="J119" s="27">
        <v>0</v>
      </c>
      <c r="K119" s="27">
        <f t="shared" si="3"/>
        <v>1360</v>
      </c>
      <c r="L119" s="42"/>
    </row>
    <row r="120" spans="1:12">
      <c r="A120" s="3">
        <v>118</v>
      </c>
      <c r="B120" s="26" t="s">
        <v>231</v>
      </c>
      <c r="C120" s="27">
        <v>1300</v>
      </c>
      <c r="D120" s="33"/>
      <c r="E120" s="33"/>
      <c r="F120" s="33"/>
      <c r="G120" s="27"/>
      <c r="H120" s="27"/>
      <c r="I120" s="27"/>
      <c r="J120" s="27">
        <v>0</v>
      </c>
      <c r="K120" s="27">
        <f t="shared" si="3"/>
        <v>1300</v>
      </c>
      <c r="L120" s="42"/>
    </row>
    <row r="121" spans="1:12">
      <c r="A121" s="3">
        <v>119</v>
      </c>
      <c r="B121" s="26" t="s">
        <v>232</v>
      </c>
      <c r="C121" s="27">
        <v>2000</v>
      </c>
      <c r="D121" s="33"/>
      <c r="E121" s="33"/>
      <c r="F121" s="33"/>
      <c r="G121" s="27"/>
      <c r="H121" s="27"/>
      <c r="I121" s="27"/>
      <c r="J121" s="27">
        <v>0</v>
      </c>
      <c r="K121" s="27">
        <f t="shared" si="3"/>
        <v>2000</v>
      </c>
      <c r="L121" s="42"/>
    </row>
    <row r="122" spans="1:12">
      <c r="A122" s="3">
        <v>120</v>
      </c>
      <c r="B122" s="26" t="s">
        <v>233</v>
      </c>
      <c r="C122" s="27">
        <v>2000</v>
      </c>
      <c r="D122" s="33"/>
      <c r="E122" s="33"/>
      <c r="F122" s="33"/>
      <c r="G122" s="27"/>
      <c r="H122" s="27"/>
      <c r="I122" s="27"/>
      <c r="J122" s="27">
        <v>0</v>
      </c>
      <c r="K122" s="27">
        <f t="shared" si="3"/>
        <v>2000</v>
      </c>
      <c r="L122" s="42"/>
    </row>
    <row r="123" spans="1:12">
      <c r="A123" s="3">
        <v>121</v>
      </c>
      <c r="B123" s="26" t="s">
        <v>234</v>
      </c>
      <c r="C123" s="27">
        <v>2000</v>
      </c>
      <c r="D123" s="33"/>
      <c r="E123" s="33"/>
      <c r="F123" s="33"/>
      <c r="G123" s="27"/>
      <c r="H123" s="27"/>
      <c r="I123" s="27"/>
      <c r="J123" s="27">
        <v>0</v>
      </c>
      <c r="K123" s="27">
        <f t="shared" si="3"/>
        <v>2000</v>
      </c>
      <c r="L123" s="42"/>
    </row>
    <row r="124" spans="1:12">
      <c r="A124" s="12" t="s">
        <v>127</v>
      </c>
      <c r="B124" s="13"/>
      <c r="C124" s="37"/>
      <c r="D124" s="38">
        <f t="shared" ref="D124:K124" si="4">SUM(D3:D123)</f>
        <v>3000</v>
      </c>
      <c r="E124" s="38">
        <f t="shared" si="4"/>
        <v>10300</v>
      </c>
      <c r="F124" s="38">
        <f t="shared" si="4"/>
        <v>1600</v>
      </c>
      <c r="G124" s="38">
        <f t="shared" si="4"/>
        <v>3000</v>
      </c>
      <c r="H124" s="38">
        <f t="shared" si="4"/>
        <v>4000</v>
      </c>
      <c r="I124" s="38">
        <f t="shared" si="4"/>
        <v>147250</v>
      </c>
      <c r="J124" s="38">
        <f t="shared" si="4"/>
        <v>355987.75</v>
      </c>
      <c r="K124" s="38">
        <f t="shared" si="4"/>
        <v>4344783.39486225</v>
      </c>
      <c r="L124" s="13"/>
    </row>
  </sheetData>
  <mergeCells count="1">
    <mergeCell ref="A1:L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4"/>
  <sheetViews>
    <sheetView topLeftCell="A34" workbookViewId="0">
      <selection activeCell="B43" sqref="B43"/>
    </sheetView>
  </sheetViews>
  <sheetFormatPr defaultColWidth="9" defaultRowHeight="14.25"/>
  <cols>
    <col min="3" max="3" width="12.625"/>
    <col min="8" max="8" width="10.25" customWidth="1"/>
    <col min="9" max="9" width="19" customWidth="1"/>
  </cols>
  <sheetData>
    <row r="1" ht="25.5" customHeight="1" spans="1:10">
      <c r="A1" s="1" t="s">
        <v>249</v>
      </c>
      <c r="B1" s="1"/>
      <c r="C1" s="1"/>
      <c r="D1" s="1"/>
      <c r="E1" s="1"/>
      <c r="F1" s="1"/>
      <c r="G1" s="1"/>
      <c r="H1" s="1"/>
      <c r="I1" s="1"/>
      <c r="J1" s="1"/>
    </row>
    <row r="2" ht="80.25" customHeight="1" spans="1:10">
      <c r="A2" s="2" t="s">
        <v>18</v>
      </c>
      <c r="B2" s="2" t="s">
        <v>19</v>
      </c>
      <c r="C2" s="2" t="s">
        <v>250</v>
      </c>
      <c r="D2" s="2" t="s">
        <v>237</v>
      </c>
      <c r="E2" s="2" t="s">
        <v>251</v>
      </c>
      <c r="F2" s="2" t="s">
        <v>252</v>
      </c>
      <c r="G2" s="2" t="s">
        <v>253</v>
      </c>
      <c r="H2" s="2" t="s">
        <v>254</v>
      </c>
      <c r="I2" s="2" t="s">
        <v>255</v>
      </c>
      <c r="J2" s="28" t="s">
        <v>23</v>
      </c>
    </row>
    <row r="3" customHeight="1" spans="1:10">
      <c r="A3" s="3">
        <v>1</v>
      </c>
      <c r="B3" s="3" t="s">
        <v>24</v>
      </c>
      <c r="C3" s="27">
        <v>97361.1952653195</v>
      </c>
      <c r="D3" s="33">
        <v>200</v>
      </c>
      <c r="E3" s="33"/>
      <c r="F3" s="27"/>
      <c r="G3" s="33">
        <v>1212</v>
      </c>
      <c r="H3" s="27">
        <v>1788</v>
      </c>
      <c r="I3" s="27">
        <v>94561.1952653195</v>
      </c>
      <c r="J3" s="13"/>
    </row>
    <row r="4" spans="1:10">
      <c r="A4" s="3">
        <v>2</v>
      </c>
      <c r="B4" s="82" t="s">
        <v>25</v>
      </c>
      <c r="C4" s="27">
        <v>50927.5831639015</v>
      </c>
      <c r="D4" s="33"/>
      <c r="E4" s="33"/>
      <c r="F4" s="27"/>
      <c r="G4" s="33">
        <v>1212</v>
      </c>
      <c r="H4" s="27">
        <v>1788</v>
      </c>
      <c r="I4" s="27">
        <v>47927.5831639015</v>
      </c>
      <c r="J4" s="13"/>
    </row>
    <row r="5" spans="1:10">
      <c r="A5" s="3">
        <v>3</v>
      </c>
      <c r="B5" s="25" t="s">
        <v>164</v>
      </c>
      <c r="C5" s="27">
        <v>12975</v>
      </c>
      <c r="D5" s="33"/>
      <c r="E5" s="33">
        <v>300</v>
      </c>
      <c r="F5" s="27"/>
      <c r="G5" s="33">
        <v>1212</v>
      </c>
      <c r="H5" s="27">
        <v>1788</v>
      </c>
      <c r="I5" s="27">
        <v>10275</v>
      </c>
      <c r="J5" s="13"/>
    </row>
    <row r="6" spans="1:10">
      <c r="A6" s="3">
        <v>4</v>
      </c>
      <c r="B6" s="82" t="s">
        <v>26</v>
      </c>
      <c r="C6" s="27">
        <v>54817.9943061305</v>
      </c>
      <c r="D6" s="33"/>
      <c r="E6" s="33"/>
      <c r="F6" s="27"/>
      <c r="G6" s="33">
        <v>1212</v>
      </c>
      <c r="H6" s="27">
        <v>788</v>
      </c>
      <c r="I6" s="27">
        <v>52817.9943061305</v>
      </c>
      <c r="J6" s="13"/>
    </row>
    <row r="7" spans="1:10">
      <c r="A7" s="3">
        <v>5</v>
      </c>
      <c r="B7" s="82" t="s">
        <v>27</v>
      </c>
      <c r="C7" s="27">
        <v>74569.1701397816</v>
      </c>
      <c r="D7" s="33"/>
      <c r="E7" s="33"/>
      <c r="F7" s="27"/>
      <c r="G7" s="33">
        <v>1212</v>
      </c>
      <c r="H7" s="27">
        <v>1788</v>
      </c>
      <c r="I7" s="27">
        <v>71569.1701397816</v>
      </c>
      <c r="J7" s="13"/>
    </row>
    <row r="8" spans="1:10">
      <c r="A8" s="3">
        <v>6</v>
      </c>
      <c r="B8" s="82" t="s">
        <v>28</v>
      </c>
      <c r="C8" s="27">
        <v>80174.3282041186</v>
      </c>
      <c r="D8" s="33"/>
      <c r="E8" s="33"/>
      <c r="F8" s="27"/>
      <c r="G8" s="33">
        <v>1212</v>
      </c>
      <c r="H8" s="27">
        <v>1788</v>
      </c>
      <c r="I8" s="27">
        <v>77174.3282041186</v>
      </c>
      <c r="J8" s="13"/>
    </row>
    <row r="9" spans="1:10">
      <c r="A9" s="3">
        <v>7</v>
      </c>
      <c r="B9" s="82" t="s">
        <v>29</v>
      </c>
      <c r="C9" s="27">
        <v>40062.9396668623</v>
      </c>
      <c r="D9" s="33"/>
      <c r="E9" s="33"/>
      <c r="F9" s="27"/>
      <c r="G9" s="33">
        <v>1212</v>
      </c>
      <c r="H9" s="27">
        <v>788</v>
      </c>
      <c r="I9" s="27">
        <v>38062.9396668623</v>
      </c>
      <c r="J9" s="13"/>
    </row>
    <row r="10" spans="1:10">
      <c r="A10" s="3">
        <v>8</v>
      </c>
      <c r="B10" s="82" t="s">
        <v>30</v>
      </c>
      <c r="C10" s="27">
        <v>28076.4572920539</v>
      </c>
      <c r="D10" s="33"/>
      <c r="E10" s="33"/>
      <c r="F10" s="27"/>
      <c r="G10" s="33">
        <v>1212</v>
      </c>
      <c r="H10" s="27">
        <v>788</v>
      </c>
      <c r="I10" s="27">
        <v>26076.4572920539</v>
      </c>
      <c r="J10" s="13"/>
    </row>
    <row r="11" spans="1:10">
      <c r="A11" s="3">
        <v>9</v>
      </c>
      <c r="B11" s="82" t="s">
        <v>31</v>
      </c>
      <c r="C11" s="27">
        <v>18234.9037508211</v>
      </c>
      <c r="D11" s="33"/>
      <c r="E11" s="33"/>
      <c r="F11" s="27"/>
      <c r="G11" s="33">
        <v>1212</v>
      </c>
      <c r="H11" s="27">
        <v>788</v>
      </c>
      <c r="I11" s="27">
        <v>16234.9037508211</v>
      </c>
      <c r="J11" s="13"/>
    </row>
    <row r="12" spans="1:10">
      <c r="A12" s="3">
        <v>10</v>
      </c>
      <c r="B12" s="82" t="s">
        <v>32</v>
      </c>
      <c r="C12" s="27">
        <v>17541.6876205247</v>
      </c>
      <c r="D12" s="33"/>
      <c r="E12" s="33"/>
      <c r="F12" s="27"/>
      <c r="G12" s="33">
        <v>1212</v>
      </c>
      <c r="H12" s="27">
        <v>1688</v>
      </c>
      <c r="I12" s="27">
        <v>14641.6876205247</v>
      </c>
      <c r="J12" s="13"/>
    </row>
    <row r="13" spans="1:10">
      <c r="A13" s="3">
        <v>11</v>
      </c>
      <c r="B13" s="82" t="s">
        <v>33</v>
      </c>
      <c r="C13" s="27">
        <v>49622.1622452479</v>
      </c>
      <c r="D13" s="33">
        <v>200</v>
      </c>
      <c r="E13" s="33"/>
      <c r="F13" s="27"/>
      <c r="G13" s="33">
        <v>1212</v>
      </c>
      <c r="H13" s="27">
        <v>788</v>
      </c>
      <c r="I13" s="27">
        <v>47822.1622452479</v>
      </c>
      <c r="J13" s="13"/>
    </row>
    <row r="14" spans="1:10">
      <c r="A14" s="3">
        <v>12</v>
      </c>
      <c r="B14" s="82" t="s">
        <v>34</v>
      </c>
      <c r="C14" s="27">
        <v>31524.9693686231</v>
      </c>
      <c r="D14" s="33">
        <v>200</v>
      </c>
      <c r="E14" s="33"/>
      <c r="F14" s="27"/>
      <c r="G14" s="33">
        <v>1212</v>
      </c>
      <c r="H14" s="27">
        <v>788</v>
      </c>
      <c r="I14" s="27">
        <v>29724.9693686231</v>
      </c>
      <c r="J14" s="13"/>
    </row>
    <row r="15" spans="1:10">
      <c r="A15" s="3">
        <v>13</v>
      </c>
      <c r="B15" s="82" t="s">
        <v>35</v>
      </c>
      <c r="C15" s="27">
        <v>6835.6168514523</v>
      </c>
      <c r="D15" s="33"/>
      <c r="E15" s="33"/>
      <c r="F15" s="27"/>
      <c r="G15" s="33">
        <v>1212</v>
      </c>
      <c r="H15" s="27">
        <v>788</v>
      </c>
      <c r="I15" s="27">
        <v>4835.6168514523</v>
      </c>
      <c r="J15" s="13"/>
    </row>
    <row r="16" spans="1:10">
      <c r="A16" s="3">
        <v>14</v>
      </c>
      <c r="B16" s="82" t="s">
        <v>36</v>
      </c>
      <c r="C16" s="27">
        <v>1898.68329044405</v>
      </c>
      <c r="D16" s="33"/>
      <c r="E16" s="33"/>
      <c r="F16" s="27"/>
      <c r="G16" s="33">
        <v>1212</v>
      </c>
      <c r="H16" s="27">
        <v>788</v>
      </c>
      <c r="I16" s="27">
        <v>-101.31670955595</v>
      </c>
      <c r="J16" s="13"/>
    </row>
    <row r="17" spans="1:10">
      <c r="A17" s="3">
        <v>15</v>
      </c>
      <c r="B17" s="82" t="s">
        <v>37</v>
      </c>
      <c r="C17" s="27">
        <v>46707.0617731937</v>
      </c>
      <c r="D17" s="33"/>
      <c r="E17" s="33"/>
      <c r="F17" s="27"/>
      <c r="G17" s="33">
        <v>1212</v>
      </c>
      <c r="H17" s="27">
        <v>788</v>
      </c>
      <c r="I17" s="27">
        <v>44707.0617731937</v>
      </c>
      <c r="J17" s="13"/>
    </row>
    <row r="18" spans="1:10">
      <c r="A18" s="3">
        <v>16</v>
      </c>
      <c r="B18" s="82" t="s">
        <v>38</v>
      </c>
      <c r="C18" s="27">
        <v>117917.207607554</v>
      </c>
      <c r="D18" s="33">
        <v>200</v>
      </c>
      <c r="E18" s="33"/>
      <c r="F18" s="27"/>
      <c r="G18" s="33">
        <v>1212</v>
      </c>
      <c r="H18" s="27">
        <v>1788</v>
      </c>
      <c r="I18" s="27">
        <v>115117.207607554</v>
      </c>
      <c r="J18" s="13"/>
    </row>
    <row r="19" spans="1:10">
      <c r="A19" s="3">
        <v>17</v>
      </c>
      <c r="B19" s="82" t="s">
        <v>39</v>
      </c>
      <c r="C19" s="27">
        <v>29902.0281564946</v>
      </c>
      <c r="D19" s="33"/>
      <c r="E19" s="33"/>
      <c r="F19" s="27"/>
      <c r="G19" s="33">
        <v>1212</v>
      </c>
      <c r="H19" s="27">
        <v>788</v>
      </c>
      <c r="I19" s="27">
        <v>27902.0281564946</v>
      </c>
      <c r="J19" s="13"/>
    </row>
    <row r="20" spans="1:10">
      <c r="A20" s="3">
        <v>18</v>
      </c>
      <c r="B20" s="82" t="s">
        <v>40</v>
      </c>
      <c r="C20" s="27">
        <v>35820.7656368525</v>
      </c>
      <c r="D20" s="33"/>
      <c r="E20" s="33"/>
      <c r="F20" s="27"/>
      <c r="G20" s="33">
        <v>1212</v>
      </c>
      <c r="H20" s="27">
        <v>1288</v>
      </c>
      <c r="I20" s="27">
        <v>33320.7656368525</v>
      </c>
      <c r="J20" s="13"/>
    </row>
    <row r="21" spans="1:10">
      <c r="A21" s="3">
        <v>19</v>
      </c>
      <c r="B21" s="82" t="s">
        <v>41</v>
      </c>
      <c r="C21" s="27">
        <v>73407.2903981815</v>
      </c>
      <c r="D21" s="33"/>
      <c r="E21" s="33"/>
      <c r="F21" s="27"/>
      <c r="G21" s="33">
        <v>1212</v>
      </c>
      <c r="H21" s="27">
        <v>788</v>
      </c>
      <c r="I21" s="27">
        <v>71407.2903981815</v>
      </c>
      <c r="J21" s="13"/>
    </row>
    <row r="22" spans="1:10">
      <c r="A22" s="3">
        <v>20</v>
      </c>
      <c r="B22" s="82" t="s">
        <v>42</v>
      </c>
      <c r="C22" s="27">
        <v>112898.106451309</v>
      </c>
      <c r="D22" s="33"/>
      <c r="E22" s="33"/>
      <c r="F22" s="27"/>
      <c r="G22" s="33">
        <v>1212</v>
      </c>
      <c r="H22" s="27">
        <v>2788</v>
      </c>
      <c r="I22" s="27">
        <v>108898.106451309</v>
      </c>
      <c r="J22" s="13"/>
    </row>
    <row r="23" spans="1:10">
      <c r="A23" s="3">
        <v>21</v>
      </c>
      <c r="B23" s="82" t="s">
        <v>43</v>
      </c>
      <c r="C23" s="27">
        <v>61664.0810923407</v>
      </c>
      <c r="D23" s="33"/>
      <c r="E23" s="33"/>
      <c r="F23" s="27"/>
      <c r="G23" s="33">
        <v>1212</v>
      </c>
      <c r="H23" s="27">
        <v>788</v>
      </c>
      <c r="I23" s="27">
        <v>59664.0810923407</v>
      </c>
      <c r="J23" s="13"/>
    </row>
    <row r="24" spans="1:10">
      <c r="A24" s="3">
        <v>22</v>
      </c>
      <c r="B24" s="82" t="s">
        <v>44</v>
      </c>
      <c r="C24" s="27">
        <v>41679.7132924688</v>
      </c>
      <c r="D24" s="33"/>
      <c r="E24" s="33"/>
      <c r="F24" s="27"/>
      <c r="G24" s="33">
        <v>1212</v>
      </c>
      <c r="H24" s="27">
        <v>788</v>
      </c>
      <c r="I24" s="27">
        <v>39679.7132924688</v>
      </c>
      <c r="J24" s="13"/>
    </row>
    <row r="25" spans="1:10">
      <c r="A25" s="3">
        <v>23</v>
      </c>
      <c r="B25" s="82" t="s">
        <v>45</v>
      </c>
      <c r="C25" s="27">
        <v>22995.1081518066</v>
      </c>
      <c r="D25" s="33"/>
      <c r="E25" s="33"/>
      <c r="F25" s="27"/>
      <c r="G25" s="33">
        <v>1212</v>
      </c>
      <c r="H25" s="27">
        <v>688</v>
      </c>
      <c r="I25" s="27">
        <v>21095.1081518066</v>
      </c>
      <c r="J25" s="13"/>
    </row>
    <row r="26" spans="1:10">
      <c r="A26" s="3">
        <v>24</v>
      </c>
      <c r="B26" s="82" t="s">
        <v>46</v>
      </c>
      <c r="C26" s="27">
        <v>70743.6143142708</v>
      </c>
      <c r="D26" s="33"/>
      <c r="E26" s="33"/>
      <c r="F26" s="27"/>
      <c r="G26" s="33">
        <v>1212</v>
      </c>
      <c r="H26" s="27">
        <v>4788</v>
      </c>
      <c r="I26" s="27">
        <v>64743.6143142708</v>
      </c>
      <c r="J26" s="13"/>
    </row>
    <row r="27" spans="1:10">
      <c r="A27" s="3">
        <v>25</v>
      </c>
      <c r="B27" s="82" t="s">
        <v>47</v>
      </c>
      <c r="C27" s="27">
        <v>85716.4699578227</v>
      </c>
      <c r="D27" s="33"/>
      <c r="E27" s="33"/>
      <c r="F27" s="27"/>
      <c r="G27" s="33">
        <v>1212</v>
      </c>
      <c r="H27" s="27">
        <v>1788</v>
      </c>
      <c r="I27" s="27">
        <v>82716.4699578227</v>
      </c>
      <c r="J27" s="13"/>
    </row>
    <row r="28" spans="1:10">
      <c r="A28" s="3">
        <v>26</v>
      </c>
      <c r="B28" s="82" t="s">
        <v>48</v>
      </c>
      <c r="C28" s="27">
        <v>43110.0734983844</v>
      </c>
      <c r="D28" s="33">
        <v>200</v>
      </c>
      <c r="E28" s="33"/>
      <c r="F28" s="27"/>
      <c r="G28" s="33">
        <v>1212</v>
      </c>
      <c r="H28" s="27">
        <v>788</v>
      </c>
      <c r="I28" s="27">
        <v>41310.0734983844</v>
      </c>
      <c r="J28" s="13"/>
    </row>
    <row r="29" spans="1:10">
      <c r="A29" s="3">
        <v>27</v>
      </c>
      <c r="B29" s="82" t="s">
        <v>49</v>
      </c>
      <c r="C29" s="27">
        <v>71741.0389632014</v>
      </c>
      <c r="D29" s="33"/>
      <c r="E29" s="33"/>
      <c r="F29" s="27"/>
      <c r="G29" s="33">
        <v>1212</v>
      </c>
      <c r="H29" s="27">
        <v>1688</v>
      </c>
      <c r="I29" s="27">
        <v>68841.0389632014</v>
      </c>
      <c r="J29" s="35"/>
    </row>
    <row r="30" spans="1:10">
      <c r="A30" s="3">
        <v>28</v>
      </c>
      <c r="B30" s="82" t="s">
        <v>50</v>
      </c>
      <c r="C30" s="27">
        <v>22363.4832733067</v>
      </c>
      <c r="D30" s="33"/>
      <c r="E30" s="33"/>
      <c r="F30" s="27"/>
      <c r="G30" s="33">
        <v>1212</v>
      </c>
      <c r="H30" s="27">
        <v>788</v>
      </c>
      <c r="I30" s="27">
        <v>20363.4832733067</v>
      </c>
      <c r="J30" s="13"/>
    </row>
    <row r="31" spans="1:10">
      <c r="A31" s="3">
        <v>29</v>
      </c>
      <c r="B31" s="82" t="s">
        <v>51</v>
      </c>
      <c r="C31" s="27">
        <v>292.94293724127</v>
      </c>
      <c r="D31" s="33"/>
      <c r="E31" s="33"/>
      <c r="F31" s="27"/>
      <c r="G31" s="33">
        <v>1212</v>
      </c>
      <c r="H31" s="27">
        <v>1188</v>
      </c>
      <c r="I31" s="27">
        <v>-2107.05706275873</v>
      </c>
      <c r="J31" s="13"/>
    </row>
    <row r="32" spans="1:10">
      <c r="A32" s="3">
        <v>30</v>
      </c>
      <c r="B32" s="82" t="s">
        <v>52</v>
      </c>
      <c r="C32" s="27">
        <v>123091.488944016</v>
      </c>
      <c r="D32" s="33"/>
      <c r="E32" s="33"/>
      <c r="F32" s="27"/>
      <c r="G32" s="33">
        <v>1212</v>
      </c>
      <c r="H32" s="27">
        <v>2788</v>
      </c>
      <c r="I32" s="27">
        <v>119091.488944016</v>
      </c>
      <c r="J32" s="13"/>
    </row>
    <row r="33" spans="1:10">
      <c r="A33" s="3">
        <v>31</v>
      </c>
      <c r="B33" s="82" t="s">
        <v>53</v>
      </c>
      <c r="C33" s="27">
        <v>3372.46331104938</v>
      </c>
      <c r="D33" s="33"/>
      <c r="E33" s="33"/>
      <c r="F33" s="27"/>
      <c r="G33" s="33">
        <v>1212</v>
      </c>
      <c r="H33" s="27">
        <v>788</v>
      </c>
      <c r="I33" s="27">
        <v>1372.46331104938</v>
      </c>
      <c r="J33" s="13"/>
    </row>
    <row r="34" spans="1:10">
      <c r="A34" s="3">
        <v>32</v>
      </c>
      <c r="B34" s="82" t="s">
        <v>54</v>
      </c>
      <c r="C34" s="27">
        <v>45202.4453198116</v>
      </c>
      <c r="D34" s="33"/>
      <c r="E34" s="33"/>
      <c r="F34" s="27"/>
      <c r="G34" s="33">
        <v>1212</v>
      </c>
      <c r="H34" s="27">
        <v>788</v>
      </c>
      <c r="I34" s="27">
        <v>43202.4453198116</v>
      </c>
      <c r="J34" s="13"/>
    </row>
    <row r="35" spans="1:10">
      <c r="A35" s="3">
        <v>33</v>
      </c>
      <c r="B35" s="82" t="s">
        <v>55</v>
      </c>
      <c r="C35" s="27">
        <v>25103.0106127938</v>
      </c>
      <c r="D35" s="33"/>
      <c r="E35" s="33"/>
      <c r="F35" s="27"/>
      <c r="G35" s="33">
        <v>1212</v>
      </c>
      <c r="H35" s="27">
        <v>788</v>
      </c>
      <c r="I35" s="27">
        <v>23103.0106127938</v>
      </c>
      <c r="J35" s="13"/>
    </row>
    <row r="36" spans="1:10">
      <c r="A36" s="3">
        <v>34</v>
      </c>
      <c r="B36" s="82" t="s">
        <v>56</v>
      </c>
      <c r="C36" s="27">
        <v>23879.8432768356</v>
      </c>
      <c r="D36" s="33"/>
      <c r="E36" s="33"/>
      <c r="F36" s="27"/>
      <c r="G36" s="33">
        <v>1212</v>
      </c>
      <c r="H36" s="27">
        <v>1288</v>
      </c>
      <c r="I36" s="27">
        <v>21379.8432768356</v>
      </c>
      <c r="J36" s="13"/>
    </row>
    <row r="37" spans="1:10">
      <c r="A37" s="3">
        <v>35</v>
      </c>
      <c r="B37" s="82" t="s">
        <v>57</v>
      </c>
      <c r="C37" s="27">
        <v>42241.5469003962</v>
      </c>
      <c r="D37" s="33"/>
      <c r="E37" s="33"/>
      <c r="F37" s="27"/>
      <c r="G37" s="33">
        <v>1212</v>
      </c>
      <c r="H37" s="27">
        <v>788</v>
      </c>
      <c r="I37" s="27">
        <v>40241.5469003962</v>
      </c>
      <c r="J37" s="13"/>
    </row>
    <row r="38" spans="1:10">
      <c r="A38" s="3">
        <v>36</v>
      </c>
      <c r="B38" s="82" t="s">
        <v>58</v>
      </c>
      <c r="C38" s="27">
        <v>71216.3775702258</v>
      </c>
      <c r="D38" s="33"/>
      <c r="E38" s="33"/>
      <c r="F38" s="27"/>
      <c r="G38" s="33">
        <v>1212</v>
      </c>
      <c r="H38" s="27">
        <v>1288</v>
      </c>
      <c r="I38" s="27">
        <v>68716.3775702258</v>
      </c>
      <c r="J38" s="13"/>
    </row>
    <row r="39" spans="1:10">
      <c r="A39" s="3">
        <v>37</v>
      </c>
      <c r="B39" s="82" t="s">
        <v>59</v>
      </c>
      <c r="C39" s="27">
        <v>46537.2377995797</v>
      </c>
      <c r="D39" s="33"/>
      <c r="E39" s="33"/>
      <c r="F39" s="27"/>
      <c r="G39" s="33">
        <v>1212</v>
      </c>
      <c r="H39" s="27">
        <v>1788</v>
      </c>
      <c r="I39" s="27">
        <v>43537.2377995797</v>
      </c>
      <c r="J39" s="13"/>
    </row>
    <row r="40" spans="1:10">
      <c r="A40" s="3">
        <v>38</v>
      </c>
      <c r="B40" s="82" t="s">
        <v>60</v>
      </c>
      <c r="C40" s="27">
        <v>49949.966689289</v>
      </c>
      <c r="D40" s="33"/>
      <c r="E40" s="33"/>
      <c r="F40" s="27"/>
      <c r="G40" s="33">
        <v>1212</v>
      </c>
      <c r="H40" s="27">
        <v>788</v>
      </c>
      <c r="I40" s="27">
        <v>47949.966689289</v>
      </c>
      <c r="J40" s="13"/>
    </row>
    <row r="41" spans="1:10">
      <c r="A41" s="3">
        <v>39</v>
      </c>
      <c r="B41" s="82" t="s">
        <v>61</v>
      </c>
      <c r="C41" s="27">
        <v>62651.5420712528</v>
      </c>
      <c r="D41" s="33"/>
      <c r="E41" s="33"/>
      <c r="F41" s="27"/>
      <c r="G41" s="33">
        <v>1212</v>
      </c>
      <c r="H41" s="27">
        <v>1788</v>
      </c>
      <c r="I41" s="27">
        <v>59651.5420712528</v>
      </c>
      <c r="J41" s="13"/>
    </row>
    <row r="42" spans="1:10">
      <c r="A42" s="3">
        <v>40</v>
      </c>
      <c r="B42" s="82" t="s">
        <v>62</v>
      </c>
      <c r="C42" s="27">
        <v>59627.4826956199</v>
      </c>
      <c r="D42" s="33"/>
      <c r="E42" s="33"/>
      <c r="F42" s="27"/>
      <c r="G42" s="33">
        <v>1212</v>
      </c>
      <c r="H42" s="27">
        <v>1088</v>
      </c>
      <c r="I42" s="27">
        <v>57327.4826956199</v>
      </c>
      <c r="J42" s="13"/>
    </row>
    <row r="43" spans="1:10">
      <c r="A43" s="3">
        <v>41</v>
      </c>
      <c r="B43" s="85" t="s">
        <v>64</v>
      </c>
      <c r="C43" s="27">
        <v>7115.2766115246</v>
      </c>
      <c r="D43" s="33"/>
      <c r="E43" s="33"/>
      <c r="F43" s="34"/>
      <c r="G43" s="33"/>
      <c r="H43" s="27">
        <v>0</v>
      </c>
      <c r="I43" s="27">
        <v>7115.2766115246</v>
      </c>
      <c r="J43" s="35" t="s">
        <v>244</v>
      </c>
    </row>
    <row r="44" spans="1:10">
      <c r="A44" s="3">
        <v>42</v>
      </c>
      <c r="B44" s="82" t="s">
        <v>65</v>
      </c>
      <c r="C44" s="27">
        <v>4609.85471573477</v>
      </c>
      <c r="D44" s="33"/>
      <c r="E44" s="33"/>
      <c r="F44" s="27"/>
      <c r="G44" s="33">
        <v>1212</v>
      </c>
      <c r="H44" s="27">
        <v>688</v>
      </c>
      <c r="I44" s="27">
        <v>2709.85471573477</v>
      </c>
      <c r="J44" s="13"/>
    </row>
    <row r="45" spans="1:10">
      <c r="A45" s="3">
        <v>43</v>
      </c>
      <c r="B45" s="82" t="s">
        <v>66</v>
      </c>
      <c r="C45" s="27">
        <v>74720.4905774781</v>
      </c>
      <c r="D45" s="33"/>
      <c r="E45" s="33"/>
      <c r="F45" s="27"/>
      <c r="G45" s="33">
        <v>1212</v>
      </c>
      <c r="H45" s="27">
        <v>1788</v>
      </c>
      <c r="I45" s="27">
        <v>71720.4905774781</v>
      </c>
      <c r="J45" s="13"/>
    </row>
    <row r="46" spans="1:10">
      <c r="A46" s="3">
        <v>44</v>
      </c>
      <c r="B46" s="82" t="s">
        <v>67</v>
      </c>
      <c r="C46" s="27">
        <v>62101.8735333324</v>
      </c>
      <c r="D46" s="33"/>
      <c r="E46" s="33"/>
      <c r="F46" s="27"/>
      <c r="G46" s="33">
        <v>1212</v>
      </c>
      <c r="H46" s="27">
        <v>1788</v>
      </c>
      <c r="I46" s="27">
        <v>59101.8735333324</v>
      </c>
      <c r="J46" s="13"/>
    </row>
    <row r="47" spans="1:10">
      <c r="A47" s="3">
        <v>45</v>
      </c>
      <c r="B47" s="82" t="s">
        <v>68</v>
      </c>
      <c r="C47" s="27">
        <v>39117.544589007</v>
      </c>
      <c r="D47" s="33"/>
      <c r="E47" s="33"/>
      <c r="F47" s="27"/>
      <c r="G47" s="33">
        <v>1212</v>
      </c>
      <c r="H47" s="27">
        <v>788</v>
      </c>
      <c r="I47" s="27">
        <v>37117.544589007</v>
      </c>
      <c r="J47" s="13"/>
    </row>
    <row r="48" spans="1:10">
      <c r="A48" s="3">
        <v>46</v>
      </c>
      <c r="B48" s="82" t="s">
        <v>69</v>
      </c>
      <c r="C48" s="27">
        <v>52736.2877954598</v>
      </c>
      <c r="D48" s="33"/>
      <c r="E48" s="33"/>
      <c r="F48" s="27"/>
      <c r="G48" s="33">
        <v>1212</v>
      </c>
      <c r="H48" s="27">
        <v>1088</v>
      </c>
      <c r="I48" s="27">
        <v>50436.2877954598</v>
      </c>
      <c r="J48" s="13"/>
    </row>
    <row r="49" spans="1:10">
      <c r="A49" s="3">
        <v>47</v>
      </c>
      <c r="B49" s="82" t="s">
        <v>70</v>
      </c>
      <c r="C49" s="27">
        <v>6341.85694216156</v>
      </c>
      <c r="D49" s="33"/>
      <c r="E49" s="33"/>
      <c r="F49" s="27"/>
      <c r="G49" s="33">
        <v>1212</v>
      </c>
      <c r="H49" s="27">
        <v>788</v>
      </c>
      <c r="I49" s="27">
        <v>4341.85694216156</v>
      </c>
      <c r="J49" s="13"/>
    </row>
    <row r="50" spans="1:10">
      <c r="A50" s="3">
        <v>48</v>
      </c>
      <c r="B50" s="82" t="s">
        <v>71</v>
      </c>
      <c r="C50" s="27">
        <v>35821.2611050394</v>
      </c>
      <c r="D50" s="33"/>
      <c r="E50" s="33"/>
      <c r="F50" s="27"/>
      <c r="G50" s="33">
        <v>1212</v>
      </c>
      <c r="H50" s="27">
        <v>788</v>
      </c>
      <c r="I50" s="27">
        <v>33821.2611050394</v>
      </c>
      <c r="J50" s="13"/>
    </row>
    <row r="51" spans="1:10">
      <c r="A51" s="3">
        <v>49</v>
      </c>
      <c r="B51" s="5" t="s">
        <v>73</v>
      </c>
      <c r="C51" s="27">
        <v>80446.4865864424</v>
      </c>
      <c r="D51" s="33"/>
      <c r="E51" s="33">
        <v>300</v>
      </c>
      <c r="F51" s="27"/>
      <c r="G51" s="33">
        <v>1212</v>
      </c>
      <c r="H51" s="27">
        <v>1288</v>
      </c>
      <c r="I51" s="27">
        <v>78246.4865864424</v>
      </c>
      <c r="J51" s="13"/>
    </row>
    <row r="52" spans="1:10">
      <c r="A52" s="3">
        <v>50</v>
      </c>
      <c r="B52" s="82" t="s">
        <v>74</v>
      </c>
      <c r="C52" s="27">
        <v>11009.6009249039</v>
      </c>
      <c r="D52" s="33"/>
      <c r="E52" s="33"/>
      <c r="F52" s="27"/>
      <c r="G52" s="33">
        <v>1212</v>
      </c>
      <c r="H52" s="27">
        <v>788</v>
      </c>
      <c r="I52" s="27">
        <v>9009.6009249039</v>
      </c>
      <c r="J52" s="13"/>
    </row>
    <row r="53" spans="1:10">
      <c r="A53" s="3">
        <v>51</v>
      </c>
      <c r="B53" s="82" t="s">
        <v>75</v>
      </c>
      <c r="C53" s="27">
        <v>52372.9379967338</v>
      </c>
      <c r="D53" s="33"/>
      <c r="E53" s="33"/>
      <c r="F53" s="27"/>
      <c r="G53" s="33">
        <v>1212</v>
      </c>
      <c r="H53" s="27">
        <v>788</v>
      </c>
      <c r="I53" s="27">
        <v>50372.9379967338</v>
      </c>
      <c r="J53" s="13"/>
    </row>
    <row r="54" spans="1:10">
      <c r="A54" s="3">
        <v>52</v>
      </c>
      <c r="B54" s="82" t="s">
        <v>76</v>
      </c>
      <c r="C54" s="27">
        <v>52963.3788475733</v>
      </c>
      <c r="D54" s="33"/>
      <c r="E54" s="33"/>
      <c r="F54" s="27"/>
      <c r="G54" s="33">
        <v>1212</v>
      </c>
      <c r="H54" s="27">
        <v>988</v>
      </c>
      <c r="I54" s="27">
        <v>50763.3788475733</v>
      </c>
      <c r="J54" s="13"/>
    </row>
    <row r="55" spans="1:10">
      <c r="A55" s="3">
        <v>53</v>
      </c>
      <c r="B55" s="82" t="s">
        <v>77</v>
      </c>
      <c r="C55" s="27">
        <v>85635.1714588586</v>
      </c>
      <c r="D55" s="33">
        <v>200</v>
      </c>
      <c r="E55" s="33"/>
      <c r="F55" s="27"/>
      <c r="G55" s="33">
        <v>1212</v>
      </c>
      <c r="H55" s="27">
        <v>1788</v>
      </c>
      <c r="I55" s="27">
        <v>82835.1714588586</v>
      </c>
      <c r="J55" s="13"/>
    </row>
    <row r="56" spans="1:10">
      <c r="A56" s="3">
        <v>54</v>
      </c>
      <c r="B56" s="82" t="s">
        <v>78</v>
      </c>
      <c r="C56" s="27">
        <v>45256.8990576337</v>
      </c>
      <c r="D56" s="33"/>
      <c r="E56" s="33"/>
      <c r="F56" s="27"/>
      <c r="G56" s="33">
        <v>1212</v>
      </c>
      <c r="H56" s="27">
        <v>788</v>
      </c>
      <c r="I56" s="27">
        <v>43256.8990576337</v>
      </c>
      <c r="J56" s="13"/>
    </row>
    <row r="57" spans="1:10">
      <c r="A57" s="3">
        <v>55</v>
      </c>
      <c r="B57" s="82" t="s">
        <v>79</v>
      </c>
      <c r="C57" s="27">
        <v>31519.18673292</v>
      </c>
      <c r="D57" s="33"/>
      <c r="E57" s="33"/>
      <c r="F57" s="27"/>
      <c r="G57" s="33">
        <v>1212</v>
      </c>
      <c r="H57" s="27">
        <v>788</v>
      </c>
      <c r="I57" s="27">
        <v>29519.18673292</v>
      </c>
      <c r="J57" s="13"/>
    </row>
    <row r="58" spans="1:10">
      <c r="A58" s="3">
        <v>56</v>
      </c>
      <c r="B58" s="82" t="s">
        <v>80</v>
      </c>
      <c r="C58" s="27">
        <v>49169.1981954968</v>
      </c>
      <c r="D58" s="33"/>
      <c r="E58" s="33"/>
      <c r="F58" s="27"/>
      <c r="G58" s="33">
        <v>1212</v>
      </c>
      <c r="H58" s="27">
        <v>788</v>
      </c>
      <c r="I58" s="27">
        <v>47169.1981954968</v>
      </c>
      <c r="J58" s="13"/>
    </row>
    <row r="59" spans="1:10">
      <c r="A59" s="3">
        <v>57</v>
      </c>
      <c r="B59" s="82" t="s">
        <v>81</v>
      </c>
      <c r="C59" s="27">
        <v>33965.7139683779</v>
      </c>
      <c r="D59" s="33"/>
      <c r="E59" s="33"/>
      <c r="F59" s="27"/>
      <c r="G59" s="33">
        <v>1212</v>
      </c>
      <c r="H59" s="27">
        <v>788</v>
      </c>
      <c r="I59" s="27">
        <v>31965.7139683779</v>
      </c>
      <c r="J59" s="13"/>
    </row>
    <row r="60" spans="1:10">
      <c r="A60" s="3">
        <v>58</v>
      </c>
      <c r="B60" s="82" t="s">
        <v>82</v>
      </c>
      <c r="C60" s="27">
        <v>89022.4955579982</v>
      </c>
      <c r="D60" s="33">
        <v>200</v>
      </c>
      <c r="E60" s="33"/>
      <c r="F60" s="27"/>
      <c r="G60" s="33">
        <v>1212</v>
      </c>
      <c r="H60" s="27">
        <v>788</v>
      </c>
      <c r="I60" s="27">
        <v>87222.4955579982</v>
      </c>
      <c r="J60" s="13"/>
    </row>
    <row r="61" spans="1:10">
      <c r="A61" s="3">
        <v>59</v>
      </c>
      <c r="B61" s="82" t="s">
        <v>83</v>
      </c>
      <c r="C61" s="27">
        <v>58574.1049387919</v>
      </c>
      <c r="D61" s="33"/>
      <c r="E61" s="33"/>
      <c r="F61" s="27"/>
      <c r="G61" s="33">
        <v>1212</v>
      </c>
      <c r="H61" s="27">
        <v>788</v>
      </c>
      <c r="I61" s="27">
        <v>56574.1049387919</v>
      </c>
      <c r="J61" s="13"/>
    </row>
    <row r="62" spans="1:10">
      <c r="A62" s="3">
        <v>60</v>
      </c>
      <c r="B62" s="82" t="s">
        <v>84</v>
      </c>
      <c r="C62" s="27">
        <v>9942.3593759577</v>
      </c>
      <c r="D62" s="33"/>
      <c r="E62" s="33"/>
      <c r="F62" s="27"/>
      <c r="G62" s="33">
        <v>1212</v>
      </c>
      <c r="H62" s="27">
        <v>788</v>
      </c>
      <c r="I62" s="27">
        <v>7942.3593759577</v>
      </c>
      <c r="J62" s="13"/>
    </row>
    <row r="63" spans="1:10">
      <c r="A63" s="3">
        <v>61</v>
      </c>
      <c r="B63" s="82" t="s">
        <v>85</v>
      </c>
      <c r="C63" s="27">
        <v>60138.3731568039</v>
      </c>
      <c r="D63" s="33"/>
      <c r="E63" s="33"/>
      <c r="F63" s="27"/>
      <c r="G63" s="33">
        <v>1212</v>
      </c>
      <c r="H63" s="27">
        <v>788</v>
      </c>
      <c r="I63" s="27">
        <v>58138.3731568039</v>
      </c>
      <c r="J63" s="13"/>
    </row>
    <row r="64" spans="1:10">
      <c r="A64" s="3">
        <v>62</v>
      </c>
      <c r="B64" s="82" t="s">
        <v>86</v>
      </c>
      <c r="C64" s="27">
        <v>50340.3110311359</v>
      </c>
      <c r="D64" s="33"/>
      <c r="E64" s="33"/>
      <c r="F64" s="27"/>
      <c r="G64" s="33">
        <v>1212</v>
      </c>
      <c r="H64" s="27">
        <v>1088</v>
      </c>
      <c r="I64" s="27">
        <v>48040.3110311359</v>
      </c>
      <c r="J64" s="13"/>
    </row>
    <row r="65" spans="1:10">
      <c r="A65" s="3">
        <v>63</v>
      </c>
      <c r="B65" s="82" t="s">
        <v>87</v>
      </c>
      <c r="C65" s="27">
        <v>13360.5008168957</v>
      </c>
      <c r="D65" s="33"/>
      <c r="E65" s="33"/>
      <c r="F65" s="27"/>
      <c r="G65" s="33">
        <v>1212</v>
      </c>
      <c r="H65" s="27">
        <v>788</v>
      </c>
      <c r="I65" s="27">
        <v>11360.5008168957</v>
      </c>
      <c r="J65" s="13"/>
    </row>
    <row r="66" spans="1:10">
      <c r="A66" s="3">
        <v>64</v>
      </c>
      <c r="B66" s="82" t="s">
        <v>88</v>
      </c>
      <c r="C66" s="27">
        <v>84181.1658356335</v>
      </c>
      <c r="D66" s="33"/>
      <c r="E66" s="33"/>
      <c r="F66" s="27"/>
      <c r="G66" s="33">
        <v>1212</v>
      </c>
      <c r="H66" s="27">
        <v>2788</v>
      </c>
      <c r="I66" s="27">
        <v>80181.1658356335</v>
      </c>
      <c r="J66" s="13"/>
    </row>
    <row r="67" spans="1:10">
      <c r="A67" s="3">
        <v>65</v>
      </c>
      <c r="B67" s="82" t="s">
        <v>89</v>
      </c>
      <c r="C67" s="27">
        <v>103295.344570878</v>
      </c>
      <c r="D67" s="33"/>
      <c r="E67" s="33"/>
      <c r="F67" s="27"/>
      <c r="G67" s="33">
        <v>1212</v>
      </c>
      <c r="H67" s="27">
        <v>1788</v>
      </c>
      <c r="I67" s="27">
        <v>100295.344570878</v>
      </c>
      <c r="J67" s="13"/>
    </row>
    <row r="68" spans="1:10">
      <c r="A68" s="3">
        <v>66</v>
      </c>
      <c r="B68" s="82" t="s">
        <v>90</v>
      </c>
      <c r="C68" s="27">
        <v>106355.945278241</v>
      </c>
      <c r="D68" s="33"/>
      <c r="E68" s="33"/>
      <c r="F68" s="27"/>
      <c r="G68" s="33">
        <v>1212</v>
      </c>
      <c r="H68" s="27">
        <v>788</v>
      </c>
      <c r="I68" s="27">
        <v>104355.945278241</v>
      </c>
      <c r="J68" s="13"/>
    </row>
    <row r="69" spans="1:10">
      <c r="A69" s="3">
        <v>67</v>
      </c>
      <c r="B69" s="82" t="s">
        <v>91</v>
      </c>
      <c r="C69" s="27">
        <v>20009.7646079388</v>
      </c>
      <c r="D69" s="33"/>
      <c r="E69" s="33"/>
      <c r="F69" s="27"/>
      <c r="G69" s="33">
        <v>1212</v>
      </c>
      <c r="H69" s="27">
        <v>688</v>
      </c>
      <c r="I69" s="27">
        <v>18109.7646079388</v>
      </c>
      <c r="J69" s="13"/>
    </row>
    <row r="70" spans="1:10">
      <c r="A70" s="3">
        <v>68</v>
      </c>
      <c r="B70" s="82" t="s">
        <v>92</v>
      </c>
      <c r="C70" s="27">
        <v>42610.3544069196</v>
      </c>
      <c r="D70" s="33"/>
      <c r="E70" s="33"/>
      <c r="F70" s="27"/>
      <c r="G70" s="33">
        <v>1212</v>
      </c>
      <c r="H70" s="27">
        <v>1088</v>
      </c>
      <c r="I70" s="27">
        <v>40310.3544069196</v>
      </c>
      <c r="J70" s="13"/>
    </row>
    <row r="71" spans="1:10">
      <c r="A71" s="3">
        <v>69</v>
      </c>
      <c r="B71" s="82" t="s">
        <v>93</v>
      </c>
      <c r="C71" s="27">
        <v>51758.748342457</v>
      </c>
      <c r="D71" s="33"/>
      <c r="E71" s="33"/>
      <c r="F71" s="27"/>
      <c r="G71" s="33">
        <v>1212</v>
      </c>
      <c r="H71" s="27">
        <v>788</v>
      </c>
      <c r="I71" s="27">
        <v>49758.748342457</v>
      </c>
      <c r="J71" s="13"/>
    </row>
    <row r="72" spans="1:10">
      <c r="A72" s="3">
        <v>70</v>
      </c>
      <c r="B72" s="82" t="s">
        <v>94</v>
      </c>
      <c r="C72" s="27">
        <v>89131.0911788396</v>
      </c>
      <c r="D72" s="33">
        <v>200</v>
      </c>
      <c r="E72" s="33"/>
      <c r="F72" s="27"/>
      <c r="G72" s="33">
        <v>1212</v>
      </c>
      <c r="H72" s="27">
        <v>1788</v>
      </c>
      <c r="I72" s="27">
        <v>86331.0911788396</v>
      </c>
      <c r="J72" s="13"/>
    </row>
    <row r="73" spans="1:10">
      <c r="A73" s="3">
        <v>71</v>
      </c>
      <c r="B73" s="82" t="s">
        <v>95</v>
      </c>
      <c r="C73" s="27">
        <v>60971.0886525516</v>
      </c>
      <c r="D73" s="33"/>
      <c r="E73" s="33"/>
      <c r="F73" s="27"/>
      <c r="G73" s="33">
        <v>1212</v>
      </c>
      <c r="H73" s="27">
        <v>788</v>
      </c>
      <c r="I73" s="27">
        <v>58971.0886525516</v>
      </c>
      <c r="J73" s="13"/>
    </row>
    <row r="74" spans="1:10">
      <c r="A74" s="3">
        <v>72</v>
      </c>
      <c r="B74" s="82" t="s">
        <v>96</v>
      </c>
      <c r="C74" s="27">
        <v>84661.2822998553</v>
      </c>
      <c r="D74" s="33"/>
      <c r="E74" s="33"/>
      <c r="F74" s="27"/>
      <c r="G74" s="33">
        <v>1212</v>
      </c>
      <c r="H74" s="27">
        <v>788</v>
      </c>
      <c r="I74" s="27">
        <v>82661.2822998553</v>
      </c>
      <c r="J74" s="13"/>
    </row>
    <row r="75" spans="1:10">
      <c r="A75" s="3">
        <v>73</v>
      </c>
      <c r="B75" s="82" t="s">
        <v>97</v>
      </c>
      <c r="C75" s="27">
        <v>14385.4550780195</v>
      </c>
      <c r="D75" s="33"/>
      <c r="E75" s="33"/>
      <c r="F75" s="27"/>
      <c r="G75" s="33">
        <v>1212</v>
      </c>
      <c r="H75" s="27">
        <v>788</v>
      </c>
      <c r="I75" s="27">
        <v>12385.4550780195</v>
      </c>
      <c r="J75" s="13"/>
    </row>
    <row r="76" spans="1:10">
      <c r="A76" s="3">
        <v>74</v>
      </c>
      <c r="B76" s="82" t="s">
        <v>98</v>
      </c>
      <c r="C76" s="27">
        <v>84148.3465908023</v>
      </c>
      <c r="D76" s="33"/>
      <c r="E76" s="33"/>
      <c r="F76" s="27"/>
      <c r="G76" s="33">
        <v>1212</v>
      </c>
      <c r="H76" s="27">
        <v>1788</v>
      </c>
      <c r="I76" s="27">
        <v>81148.3465908023</v>
      </c>
      <c r="J76" s="13"/>
    </row>
    <row r="77" spans="1:10">
      <c r="A77" s="3">
        <v>75</v>
      </c>
      <c r="B77" s="82" t="s">
        <v>99</v>
      </c>
      <c r="C77" s="27">
        <v>52565.2727142373</v>
      </c>
      <c r="D77" s="33"/>
      <c r="E77" s="33"/>
      <c r="F77" s="27"/>
      <c r="G77" s="33">
        <v>1212</v>
      </c>
      <c r="H77" s="27">
        <v>1788</v>
      </c>
      <c r="I77" s="27">
        <v>49565.2727142373</v>
      </c>
      <c r="J77" s="13"/>
    </row>
    <row r="78" spans="1:10">
      <c r="A78" s="3">
        <v>76</v>
      </c>
      <c r="B78" s="82" t="s">
        <v>100</v>
      </c>
      <c r="C78" s="27">
        <v>-5109.27234165602</v>
      </c>
      <c r="D78" s="33"/>
      <c r="E78" s="33"/>
      <c r="F78" s="27"/>
      <c r="G78" s="33">
        <v>1212</v>
      </c>
      <c r="H78" s="27">
        <v>688</v>
      </c>
      <c r="I78" s="27">
        <v>-7009.27234165602</v>
      </c>
      <c r="J78" s="13"/>
    </row>
    <row r="79" spans="1:10">
      <c r="A79" s="3">
        <v>77</v>
      </c>
      <c r="B79" s="82" t="s">
        <v>101</v>
      </c>
      <c r="C79" s="27">
        <v>-1142.70135452808</v>
      </c>
      <c r="D79" s="33"/>
      <c r="E79" s="33"/>
      <c r="F79" s="27"/>
      <c r="G79" s="33">
        <v>1000</v>
      </c>
      <c r="H79" s="27">
        <v>0</v>
      </c>
      <c r="I79" s="27">
        <v>-2142.70135452808</v>
      </c>
      <c r="J79" s="13"/>
    </row>
    <row r="80" spans="1:10">
      <c r="A80" s="3">
        <v>78</v>
      </c>
      <c r="B80" s="82" t="s">
        <v>102</v>
      </c>
      <c r="C80" s="27">
        <v>45666.8163336866</v>
      </c>
      <c r="D80" s="33">
        <v>200</v>
      </c>
      <c r="E80" s="33"/>
      <c r="F80" s="27"/>
      <c r="G80" s="33">
        <v>1212</v>
      </c>
      <c r="H80" s="27">
        <v>788</v>
      </c>
      <c r="I80" s="27">
        <v>43866.8163336866</v>
      </c>
      <c r="J80" s="13"/>
    </row>
    <row r="81" spans="1:10">
      <c r="A81" s="3">
        <v>79</v>
      </c>
      <c r="B81" s="82" t="s">
        <v>103</v>
      </c>
      <c r="C81" s="27">
        <v>7661.3913170927</v>
      </c>
      <c r="D81" s="33"/>
      <c r="E81" s="33"/>
      <c r="F81" s="27"/>
      <c r="G81" s="33">
        <v>1212</v>
      </c>
      <c r="H81" s="27">
        <v>788</v>
      </c>
      <c r="I81" s="27">
        <v>5661.3913170927</v>
      </c>
      <c r="J81" s="13"/>
    </row>
    <row r="82" spans="1:10">
      <c r="A82" s="3">
        <v>80</v>
      </c>
      <c r="B82" s="82" t="s">
        <v>104</v>
      </c>
      <c r="C82" s="27">
        <v>64316.6628823908</v>
      </c>
      <c r="D82" s="33"/>
      <c r="E82" s="33"/>
      <c r="F82" s="27"/>
      <c r="G82" s="33">
        <v>1212</v>
      </c>
      <c r="H82" s="27">
        <v>1788</v>
      </c>
      <c r="I82" s="27">
        <v>61316.6628823908</v>
      </c>
      <c r="J82" s="13"/>
    </row>
    <row r="83" spans="1:10">
      <c r="A83" s="3">
        <v>81</v>
      </c>
      <c r="B83" s="82" t="s">
        <v>105</v>
      </c>
      <c r="C83" s="27">
        <v>8964.285815173</v>
      </c>
      <c r="D83" s="33"/>
      <c r="E83" s="33"/>
      <c r="F83" s="27"/>
      <c r="G83" s="33">
        <v>1212</v>
      </c>
      <c r="H83" s="27">
        <v>788</v>
      </c>
      <c r="I83" s="27">
        <v>6964.285815173</v>
      </c>
      <c r="J83" s="13"/>
    </row>
    <row r="84" spans="1:10">
      <c r="A84" s="3">
        <v>82</v>
      </c>
      <c r="B84" s="82" t="s">
        <v>106</v>
      </c>
      <c r="C84" s="27">
        <v>-919.81850347319</v>
      </c>
      <c r="D84" s="33"/>
      <c r="E84" s="33"/>
      <c r="F84" s="27"/>
      <c r="G84" s="33">
        <v>1212</v>
      </c>
      <c r="H84" s="27">
        <v>788</v>
      </c>
      <c r="I84" s="27">
        <v>-2919.81850347319</v>
      </c>
      <c r="J84" s="13"/>
    </row>
    <row r="85" spans="1:10">
      <c r="A85" s="3">
        <v>83</v>
      </c>
      <c r="B85" s="82" t="s">
        <v>107</v>
      </c>
      <c r="C85" s="27">
        <v>135757.702520667</v>
      </c>
      <c r="D85" s="33">
        <v>200</v>
      </c>
      <c r="E85" s="33"/>
      <c r="F85" s="27"/>
      <c r="G85" s="33">
        <v>1212</v>
      </c>
      <c r="H85" s="27">
        <v>2788</v>
      </c>
      <c r="I85" s="27">
        <v>131957.702520667</v>
      </c>
      <c r="J85" s="13"/>
    </row>
    <row r="86" spans="1:10">
      <c r="A86" s="3">
        <v>84</v>
      </c>
      <c r="B86" s="82" t="s">
        <v>108</v>
      </c>
      <c r="C86" s="27">
        <v>63882.4691476719</v>
      </c>
      <c r="D86" s="33">
        <v>200</v>
      </c>
      <c r="E86" s="33"/>
      <c r="F86" s="27"/>
      <c r="G86" s="33">
        <v>1212</v>
      </c>
      <c r="H86" s="27">
        <v>788</v>
      </c>
      <c r="I86" s="27">
        <v>62082.4691476719</v>
      </c>
      <c r="J86" s="13"/>
    </row>
    <row r="87" spans="1:10">
      <c r="A87" s="3">
        <v>85</v>
      </c>
      <c r="B87" s="82" t="s">
        <v>110</v>
      </c>
      <c r="C87" s="27">
        <v>61734.0502986041</v>
      </c>
      <c r="D87" s="33"/>
      <c r="E87" s="33"/>
      <c r="F87" s="27"/>
      <c r="G87" s="33">
        <v>1212</v>
      </c>
      <c r="H87" s="27">
        <v>788</v>
      </c>
      <c r="I87" s="27">
        <v>59734.0502986041</v>
      </c>
      <c r="J87" s="13"/>
    </row>
    <row r="88" spans="1:10">
      <c r="A88" s="3">
        <v>86</v>
      </c>
      <c r="B88" s="83" t="s">
        <v>111</v>
      </c>
      <c r="C88" s="27">
        <v>20498.8110427174</v>
      </c>
      <c r="D88" s="33"/>
      <c r="E88" s="33"/>
      <c r="F88" s="27"/>
      <c r="G88" s="33">
        <v>1212</v>
      </c>
      <c r="H88" s="27">
        <v>1788</v>
      </c>
      <c r="I88" s="27">
        <v>17498.8110427174</v>
      </c>
      <c r="J88" s="39"/>
    </row>
    <row r="89" spans="1:10">
      <c r="A89" s="3">
        <v>87</v>
      </c>
      <c r="B89" s="82" t="s">
        <v>112</v>
      </c>
      <c r="C89" s="27">
        <v>9902.4725445661</v>
      </c>
      <c r="D89" s="33"/>
      <c r="E89" s="33"/>
      <c r="F89" s="27"/>
      <c r="G89" s="33">
        <v>1212</v>
      </c>
      <c r="H89" s="27">
        <v>788</v>
      </c>
      <c r="I89" s="27">
        <v>7902.4725445661</v>
      </c>
      <c r="J89" s="39"/>
    </row>
    <row r="90" spans="1:10">
      <c r="A90" s="3">
        <v>88</v>
      </c>
      <c r="B90" s="8" t="s">
        <v>113</v>
      </c>
      <c r="C90" s="27">
        <v>11300.9538447271</v>
      </c>
      <c r="D90" s="33"/>
      <c r="E90" s="33"/>
      <c r="F90" s="27"/>
      <c r="G90" s="33">
        <v>1212</v>
      </c>
      <c r="H90" s="27">
        <v>788</v>
      </c>
      <c r="I90" s="27">
        <v>9300.9538447271</v>
      </c>
      <c r="J90" s="13"/>
    </row>
    <row r="91" spans="1:10">
      <c r="A91" s="3">
        <v>89</v>
      </c>
      <c r="B91" s="5" t="s">
        <v>114</v>
      </c>
      <c r="C91" s="27">
        <v>21133.1399791881</v>
      </c>
      <c r="D91" s="33"/>
      <c r="E91" s="33">
        <v>300</v>
      </c>
      <c r="F91" s="27"/>
      <c r="G91" s="33">
        <v>1212</v>
      </c>
      <c r="H91" s="27">
        <v>788</v>
      </c>
      <c r="I91" s="27">
        <v>19433.1399791881</v>
      </c>
      <c r="J91" s="35" t="s">
        <v>256</v>
      </c>
    </row>
    <row r="92" spans="1:10">
      <c r="A92" s="3">
        <v>90</v>
      </c>
      <c r="B92" s="25" t="s">
        <v>167</v>
      </c>
      <c r="C92" s="27">
        <v>6200</v>
      </c>
      <c r="D92" s="33"/>
      <c r="E92" s="33"/>
      <c r="F92" s="27"/>
      <c r="G92" s="33">
        <v>1000</v>
      </c>
      <c r="H92" s="27">
        <v>0</v>
      </c>
      <c r="I92" s="27">
        <v>5200</v>
      </c>
      <c r="J92" s="13"/>
    </row>
    <row r="93" ht="15.75" customHeight="1" spans="1:10">
      <c r="A93" s="3">
        <v>91</v>
      </c>
      <c r="B93" s="8" t="s">
        <v>115</v>
      </c>
      <c r="C93" s="27">
        <v>15443.8221136951</v>
      </c>
      <c r="D93" s="33"/>
      <c r="E93" s="33">
        <v>300</v>
      </c>
      <c r="F93" s="27"/>
      <c r="G93" s="33">
        <v>1212</v>
      </c>
      <c r="H93" s="27">
        <v>788</v>
      </c>
      <c r="I93" s="27">
        <v>13743.8221136951</v>
      </c>
      <c r="J93" s="13"/>
    </row>
    <row r="94" spans="1:10">
      <c r="A94" s="3">
        <v>92</v>
      </c>
      <c r="B94" s="83" t="s">
        <v>116</v>
      </c>
      <c r="C94" s="27">
        <v>-5332.338368296</v>
      </c>
      <c r="D94" s="33"/>
      <c r="E94" s="33"/>
      <c r="F94" s="27"/>
      <c r="G94" s="33">
        <v>1212</v>
      </c>
      <c r="H94" s="27">
        <v>788</v>
      </c>
      <c r="I94" s="27">
        <v>-7332.338368296</v>
      </c>
      <c r="J94" s="13"/>
    </row>
    <row r="95" spans="1:10">
      <c r="A95" s="3">
        <v>93</v>
      </c>
      <c r="B95" s="83" t="s">
        <v>117</v>
      </c>
      <c r="C95" s="27">
        <v>-3195.1116192937</v>
      </c>
      <c r="D95" s="33"/>
      <c r="E95" s="33"/>
      <c r="F95" s="27"/>
      <c r="G95" s="33">
        <v>1212</v>
      </c>
      <c r="H95" s="27">
        <v>788</v>
      </c>
      <c r="I95" s="27">
        <v>-5195.1116192937</v>
      </c>
      <c r="J95" s="40" t="s">
        <v>257</v>
      </c>
    </row>
    <row r="96" spans="1:10">
      <c r="A96" s="3">
        <v>94</v>
      </c>
      <c r="B96" s="8" t="s">
        <v>138</v>
      </c>
      <c r="C96" s="27">
        <v>-7850</v>
      </c>
      <c r="D96" s="33"/>
      <c r="E96" s="33"/>
      <c r="F96" s="27"/>
      <c r="G96" s="33">
        <v>1212</v>
      </c>
      <c r="H96" s="27">
        <v>788</v>
      </c>
      <c r="I96" s="27">
        <v>-9850</v>
      </c>
      <c r="J96" s="13"/>
    </row>
    <row r="97" spans="1:10">
      <c r="A97" s="3">
        <v>95</v>
      </c>
      <c r="B97" s="8" t="s">
        <v>118</v>
      </c>
      <c r="C97" s="27">
        <v>-10900</v>
      </c>
      <c r="D97" s="33"/>
      <c r="E97" s="33"/>
      <c r="F97" s="27"/>
      <c r="G97" s="33">
        <v>1212</v>
      </c>
      <c r="H97" s="27">
        <v>788</v>
      </c>
      <c r="I97" s="27">
        <v>-12900</v>
      </c>
      <c r="J97" s="13"/>
    </row>
    <row r="98" spans="1:10">
      <c r="A98" s="3">
        <v>96</v>
      </c>
      <c r="B98" s="8" t="s">
        <v>139</v>
      </c>
      <c r="C98" s="27">
        <v>-6000</v>
      </c>
      <c r="D98" s="33"/>
      <c r="E98" s="33"/>
      <c r="F98" s="27"/>
      <c r="G98" s="33">
        <v>1212</v>
      </c>
      <c r="H98" s="27">
        <v>788</v>
      </c>
      <c r="I98" s="27">
        <v>-8000</v>
      </c>
      <c r="J98" s="13"/>
    </row>
    <row r="99" spans="1:10">
      <c r="A99" s="3">
        <v>97</v>
      </c>
      <c r="B99" s="82" t="s">
        <v>120</v>
      </c>
      <c r="C99" s="27">
        <v>34520.9543834498</v>
      </c>
      <c r="D99" s="33"/>
      <c r="E99" s="33"/>
      <c r="F99" s="27"/>
      <c r="G99" s="33">
        <v>1212</v>
      </c>
      <c r="H99" s="27">
        <v>788</v>
      </c>
      <c r="I99" s="27">
        <v>32520.9543834498</v>
      </c>
      <c r="J99" s="13"/>
    </row>
    <row r="100" spans="1:10">
      <c r="A100" s="3">
        <v>98</v>
      </c>
      <c r="B100" s="5" t="s">
        <v>205</v>
      </c>
      <c r="C100" s="27">
        <v>2300</v>
      </c>
      <c r="D100" s="33"/>
      <c r="E100" s="33">
        <v>300</v>
      </c>
      <c r="F100" s="27"/>
      <c r="G100" s="33">
        <v>1000</v>
      </c>
      <c r="H100" s="27">
        <v>0</v>
      </c>
      <c r="I100" s="27">
        <v>1600</v>
      </c>
      <c r="J100" s="13"/>
    </row>
    <row r="101" spans="1:10">
      <c r="A101" s="3">
        <v>99</v>
      </c>
      <c r="B101" s="25" t="s">
        <v>183</v>
      </c>
      <c r="C101" s="27">
        <v>1950</v>
      </c>
      <c r="D101" s="33"/>
      <c r="E101" s="33"/>
      <c r="F101" s="27"/>
      <c r="G101" s="33">
        <v>1000</v>
      </c>
      <c r="H101" s="27">
        <v>0</v>
      </c>
      <c r="I101" s="27">
        <v>950</v>
      </c>
      <c r="J101" s="39"/>
    </row>
    <row r="102" spans="1:10">
      <c r="A102" s="3">
        <v>100</v>
      </c>
      <c r="B102" s="25" t="s">
        <v>206</v>
      </c>
      <c r="C102" s="27">
        <v>700</v>
      </c>
      <c r="D102" s="33"/>
      <c r="E102" s="33"/>
      <c r="F102" s="27"/>
      <c r="G102" s="33">
        <v>1000</v>
      </c>
      <c r="H102" s="27">
        <v>0</v>
      </c>
      <c r="I102" s="27">
        <v>-300</v>
      </c>
      <c r="J102" s="39"/>
    </row>
    <row r="103" spans="1:10">
      <c r="A103" s="3">
        <v>101</v>
      </c>
      <c r="B103" s="25" t="s">
        <v>207</v>
      </c>
      <c r="C103" s="27">
        <v>1300</v>
      </c>
      <c r="D103" s="33"/>
      <c r="E103" s="33">
        <v>300</v>
      </c>
      <c r="F103" s="27"/>
      <c r="G103" s="33">
        <v>1000</v>
      </c>
      <c r="H103" s="27">
        <v>0</v>
      </c>
      <c r="I103" s="27">
        <v>600</v>
      </c>
      <c r="J103" s="39"/>
    </row>
    <row r="104" ht="15.75" customHeight="1" spans="1:10">
      <c r="A104" s="3">
        <v>102</v>
      </c>
      <c r="B104" s="25" t="s">
        <v>208</v>
      </c>
      <c r="C104" s="27">
        <v>-200</v>
      </c>
      <c r="D104" s="33"/>
      <c r="E104" s="33"/>
      <c r="F104" s="27"/>
      <c r="G104" s="33">
        <v>1000</v>
      </c>
      <c r="H104" s="27">
        <v>0</v>
      </c>
      <c r="I104" s="27">
        <v>-1200</v>
      </c>
      <c r="J104" s="39"/>
    </row>
    <row r="105" spans="1:10">
      <c r="A105" s="3">
        <v>103</v>
      </c>
      <c r="B105" s="25" t="s">
        <v>246</v>
      </c>
      <c r="C105" s="27">
        <v>-1100</v>
      </c>
      <c r="D105" s="33"/>
      <c r="E105" s="33">
        <v>300</v>
      </c>
      <c r="F105" s="27"/>
      <c r="G105" s="33">
        <v>1000</v>
      </c>
      <c r="H105" s="27">
        <v>0</v>
      </c>
      <c r="I105" s="27">
        <v>-1800</v>
      </c>
      <c r="J105" s="39"/>
    </row>
    <row r="106" spans="1:10">
      <c r="A106" s="3">
        <v>104</v>
      </c>
      <c r="B106" s="25" t="s">
        <v>247</v>
      </c>
      <c r="C106" s="27">
        <v>-200</v>
      </c>
      <c r="D106" s="33"/>
      <c r="E106" s="33"/>
      <c r="F106" s="27"/>
      <c r="G106" s="27"/>
      <c r="H106" s="27"/>
      <c r="I106" s="27">
        <v>-200</v>
      </c>
      <c r="J106" s="39"/>
    </row>
    <row r="107" spans="1:10">
      <c r="A107" s="3">
        <v>105</v>
      </c>
      <c r="B107" s="10" t="s">
        <v>121</v>
      </c>
      <c r="C107" s="27">
        <v>45158.1653522825</v>
      </c>
      <c r="D107" s="33"/>
      <c r="E107" s="33"/>
      <c r="F107" s="27"/>
      <c r="G107" s="27"/>
      <c r="H107" s="27"/>
      <c r="I107" s="27">
        <f t="shared" ref="I107:I123" si="0">C107+D107+E107-F107-G107-H107</f>
        <v>45158.1653522825</v>
      </c>
      <c r="J107" s="35" t="s">
        <v>178</v>
      </c>
    </row>
    <row r="108" spans="1:10">
      <c r="A108" s="3">
        <v>106</v>
      </c>
      <c r="B108" s="10" t="s">
        <v>122</v>
      </c>
      <c r="C108" s="27">
        <v>-0.00375116180111945</v>
      </c>
      <c r="D108" s="33"/>
      <c r="E108" s="33"/>
      <c r="F108" s="27"/>
      <c r="G108" s="27"/>
      <c r="H108" s="27"/>
      <c r="I108" s="27">
        <f t="shared" si="0"/>
        <v>-0.00375116180111945</v>
      </c>
      <c r="J108" s="35" t="s">
        <v>248</v>
      </c>
    </row>
    <row r="109" spans="1:10">
      <c r="A109" s="3">
        <v>107</v>
      </c>
      <c r="B109" s="86" t="s">
        <v>124</v>
      </c>
      <c r="C109" s="27">
        <v>4142.85151713735</v>
      </c>
      <c r="D109" s="33"/>
      <c r="E109" s="33"/>
      <c r="F109" s="27">
        <v>4000</v>
      </c>
      <c r="G109" s="27"/>
      <c r="H109" s="27"/>
      <c r="I109" s="27">
        <f t="shared" si="0"/>
        <v>142.85151713735</v>
      </c>
      <c r="J109" s="35" t="s">
        <v>222</v>
      </c>
    </row>
    <row r="110" spans="1:10">
      <c r="A110" s="3">
        <v>108</v>
      </c>
      <c r="B110" s="10" t="s">
        <v>119</v>
      </c>
      <c r="C110" s="27">
        <v>28349.0521136951</v>
      </c>
      <c r="D110" s="33"/>
      <c r="E110" s="33">
        <v>300</v>
      </c>
      <c r="F110" s="27">
        <v>4000</v>
      </c>
      <c r="G110" s="27"/>
      <c r="H110" s="27"/>
      <c r="I110" s="27">
        <f t="shared" si="0"/>
        <v>24649.0521136951</v>
      </c>
      <c r="J110" s="35" t="s">
        <v>222</v>
      </c>
    </row>
    <row r="111" spans="1:10">
      <c r="A111" s="3">
        <v>109</v>
      </c>
      <c r="B111" s="11" t="s">
        <v>125</v>
      </c>
      <c r="C111" s="27">
        <v>23598.9250135257</v>
      </c>
      <c r="D111" s="33"/>
      <c r="E111" s="33"/>
      <c r="F111" s="27"/>
      <c r="G111" s="27"/>
      <c r="H111" s="27"/>
      <c r="I111" s="27">
        <f t="shared" si="0"/>
        <v>23598.9250135257</v>
      </c>
      <c r="J111" s="35" t="s">
        <v>178</v>
      </c>
    </row>
    <row r="112" spans="1:10">
      <c r="A112" s="3">
        <v>110</v>
      </c>
      <c r="B112" s="87" t="s">
        <v>63</v>
      </c>
      <c r="C112" s="27">
        <v>0.00288239069777774</v>
      </c>
      <c r="D112" s="33"/>
      <c r="E112" s="33"/>
      <c r="F112" s="27"/>
      <c r="G112" s="27"/>
      <c r="H112" s="27"/>
      <c r="I112" s="27">
        <f t="shared" si="0"/>
        <v>0.00288239069777774</v>
      </c>
      <c r="J112" s="35" t="s">
        <v>248</v>
      </c>
    </row>
    <row r="113" spans="1:10">
      <c r="A113" s="3">
        <v>111</v>
      </c>
      <c r="B113" s="87" t="s">
        <v>72</v>
      </c>
      <c r="C113" s="27">
        <v>0.00288239074870944</v>
      </c>
      <c r="D113" s="33"/>
      <c r="E113" s="33"/>
      <c r="F113" s="27"/>
      <c r="G113" s="27"/>
      <c r="H113" s="27"/>
      <c r="I113" s="27">
        <f t="shared" si="0"/>
        <v>0.00288239074870944</v>
      </c>
      <c r="J113" s="35" t="s">
        <v>223</v>
      </c>
    </row>
    <row r="114" spans="1:10">
      <c r="A114" s="3">
        <v>112</v>
      </c>
      <c r="B114" s="87" t="s">
        <v>109</v>
      </c>
      <c r="C114" s="27">
        <v>0.00288239074143348</v>
      </c>
      <c r="D114" s="33"/>
      <c r="E114" s="33"/>
      <c r="F114" s="27"/>
      <c r="G114" s="27"/>
      <c r="H114" s="27"/>
      <c r="I114" s="27">
        <f t="shared" si="0"/>
        <v>0.00288239074143348</v>
      </c>
      <c r="J114" s="35" t="s">
        <v>223</v>
      </c>
    </row>
    <row r="115" spans="1:10">
      <c r="A115" s="3">
        <v>113</v>
      </c>
      <c r="B115" s="26" t="s">
        <v>224</v>
      </c>
      <c r="C115" s="27">
        <v>0</v>
      </c>
      <c r="D115" s="33"/>
      <c r="E115" s="33">
        <v>300</v>
      </c>
      <c r="F115" s="27"/>
      <c r="G115" s="27"/>
      <c r="H115" s="27"/>
      <c r="I115" s="27">
        <v>0</v>
      </c>
      <c r="J115" s="41" t="s">
        <v>225</v>
      </c>
    </row>
    <row r="116" spans="1:10">
      <c r="A116" s="3">
        <v>114</v>
      </c>
      <c r="B116" s="26" t="s">
        <v>226</v>
      </c>
      <c r="C116" s="27">
        <v>3000</v>
      </c>
      <c r="D116" s="33"/>
      <c r="E116" s="33"/>
      <c r="F116" s="27"/>
      <c r="G116" s="27"/>
      <c r="H116" s="27"/>
      <c r="I116" s="27">
        <v>0</v>
      </c>
      <c r="J116" s="41" t="s">
        <v>227</v>
      </c>
    </row>
    <row r="117" spans="1:10">
      <c r="A117" s="3">
        <v>115</v>
      </c>
      <c r="B117" s="26" t="s">
        <v>228</v>
      </c>
      <c r="C117" s="27">
        <v>3100</v>
      </c>
      <c r="D117" s="33">
        <v>200</v>
      </c>
      <c r="E117" s="33"/>
      <c r="F117" s="27"/>
      <c r="G117" s="27"/>
      <c r="H117" s="27"/>
      <c r="I117" s="27">
        <v>0</v>
      </c>
      <c r="J117" s="41" t="s">
        <v>227</v>
      </c>
    </row>
    <row r="118" spans="1:10">
      <c r="A118" s="3">
        <v>116</v>
      </c>
      <c r="B118" s="26" t="s">
        <v>229</v>
      </c>
      <c r="C118" s="27">
        <v>2680</v>
      </c>
      <c r="D118" s="33"/>
      <c r="E118" s="33"/>
      <c r="F118" s="27">
        <v>2680</v>
      </c>
      <c r="G118" s="27"/>
      <c r="H118" s="27"/>
      <c r="I118" s="27">
        <f t="shared" si="0"/>
        <v>0</v>
      </c>
      <c r="J118" s="42"/>
    </row>
    <row r="119" spans="1:10">
      <c r="A119" s="3">
        <v>117</v>
      </c>
      <c r="B119" s="26" t="s">
        <v>230</v>
      </c>
      <c r="C119" s="27">
        <v>1360</v>
      </c>
      <c r="D119" s="33"/>
      <c r="E119" s="33"/>
      <c r="F119" s="27"/>
      <c r="G119" s="27"/>
      <c r="H119" s="27"/>
      <c r="I119" s="27">
        <v>0</v>
      </c>
      <c r="J119" s="42"/>
    </row>
    <row r="120" spans="1:10">
      <c r="A120" s="3">
        <v>118</v>
      </c>
      <c r="B120" s="26" t="s">
        <v>231</v>
      </c>
      <c r="C120" s="27">
        <v>1300</v>
      </c>
      <c r="D120" s="33"/>
      <c r="E120" s="33"/>
      <c r="F120" s="27">
        <v>2660</v>
      </c>
      <c r="G120" s="27"/>
      <c r="H120" s="27"/>
      <c r="I120" s="27">
        <v>0</v>
      </c>
      <c r="J120" s="42"/>
    </row>
    <row r="121" spans="1:10">
      <c r="A121" s="3">
        <v>119</v>
      </c>
      <c r="B121" s="26" t="s">
        <v>232</v>
      </c>
      <c r="C121" s="27">
        <v>2000</v>
      </c>
      <c r="D121" s="33"/>
      <c r="E121" s="33"/>
      <c r="F121" s="27">
        <v>2000</v>
      </c>
      <c r="G121" s="27"/>
      <c r="H121" s="27"/>
      <c r="I121" s="27">
        <f t="shared" si="0"/>
        <v>0</v>
      </c>
      <c r="J121" s="42"/>
    </row>
    <row r="122" spans="1:10">
      <c r="A122" s="3">
        <v>120</v>
      </c>
      <c r="B122" s="26" t="s">
        <v>233</v>
      </c>
      <c r="C122" s="27">
        <v>2000</v>
      </c>
      <c r="D122" s="33"/>
      <c r="E122" s="33"/>
      <c r="F122" s="27">
        <v>2000</v>
      </c>
      <c r="G122" s="27"/>
      <c r="H122" s="27"/>
      <c r="I122" s="27">
        <f t="shared" si="0"/>
        <v>0</v>
      </c>
      <c r="J122" s="42"/>
    </row>
    <row r="123" spans="1:10">
      <c r="A123" s="3">
        <v>121</v>
      </c>
      <c r="B123" s="26" t="s">
        <v>234</v>
      </c>
      <c r="C123" s="27">
        <v>2000</v>
      </c>
      <c r="D123" s="33"/>
      <c r="E123" s="33"/>
      <c r="F123" s="27">
        <v>2000</v>
      </c>
      <c r="G123" s="27"/>
      <c r="H123" s="27"/>
      <c r="I123" s="27">
        <f t="shared" si="0"/>
        <v>0</v>
      </c>
      <c r="J123" s="42"/>
    </row>
    <row r="124" spans="1:10">
      <c r="A124" s="12" t="s">
        <v>127</v>
      </c>
      <c r="B124" s="13"/>
      <c r="C124" s="37">
        <f>SUM(C3:C123)</f>
        <v>4344783.39486225</v>
      </c>
      <c r="D124" s="38">
        <f t="shared" ref="D124:F124" si="1">SUM(D3:D123)</f>
        <v>2400</v>
      </c>
      <c r="E124" s="38">
        <f t="shared" si="1"/>
        <v>2700</v>
      </c>
      <c r="F124" s="38">
        <f t="shared" si="1"/>
        <v>19340</v>
      </c>
      <c r="G124" s="38"/>
      <c r="H124" s="38"/>
      <c r="I124" s="27">
        <f t="shared" ref="I124" si="2">C124+D124+E124+F124-G124-H124</f>
        <v>4369223.39486225</v>
      </c>
      <c r="J124" s="13"/>
    </row>
  </sheetData>
  <mergeCells count="1">
    <mergeCell ref="A1:J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1"/>
  <sheetViews>
    <sheetView topLeftCell="A85" workbookViewId="0">
      <selection activeCell="K2" sqref="K2"/>
    </sheetView>
  </sheetViews>
  <sheetFormatPr defaultColWidth="9" defaultRowHeight="14.25"/>
  <cols>
    <col min="3" max="3" width="14" customWidth="1"/>
    <col min="4" max="4" width="12.75" customWidth="1"/>
    <col min="9" max="9" width="10.25" customWidth="1"/>
    <col min="11" max="11" width="15.125" customWidth="1"/>
    <col min="12" max="12" width="6.375" customWidth="1"/>
  </cols>
  <sheetData>
    <row r="1" ht="25.5" customHeight="1" spans="1:12">
      <c r="A1" s="1" t="s">
        <v>258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80.25" customHeight="1" spans="1:12">
      <c r="A2" s="2" t="s">
        <v>18</v>
      </c>
      <c r="B2" s="2" t="s">
        <v>19</v>
      </c>
      <c r="C2" s="2" t="s">
        <v>259</v>
      </c>
      <c r="D2" s="2" t="s">
        <v>260</v>
      </c>
      <c r="E2" s="2" t="s">
        <v>261</v>
      </c>
      <c r="F2" s="2" t="s">
        <v>262</v>
      </c>
      <c r="G2" s="2" t="s">
        <v>263</v>
      </c>
      <c r="H2" s="2" t="s">
        <v>264</v>
      </c>
      <c r="I2" s="2" t="s">
        <v>265</v>
      </c>
      <c r="J2" s="2" t="s">
        <v>266</v>
      </c>
      <c r="K2" s="2" t="s">
        <v>267</v>
      </c>
      <c r="L2" s="28" t="s">
        <v>23</v>
      </c>
    </row>
    <row r="3" customHeight="1" spans="1:11">
      <c r="A3" s="3">
        <v>1</v>
      </c>
      <c r="B3" s="3" t="s">
        <v>24</v>
      </c>
      <c r="C3" s="27">
        <v>94561.1952653195</v>
      </c>
      <c r="D3">
        <v>3000</v>
      </c>
      <c r="I3" s="23">
        <v>3000</v>
      </c>
      <c r="J3" s="29">
        <v>8200</v>
      </c>
      <c r="K3" s="4">
        <f>C3+D3+E3+F3+G3+H3-I3-J3</f>
        <v>86361.1952653195</v>
      </c>
    </row>
    <row r="4" spans="1:11">
      <c r="A4" s="3">
        <v>2</v>
      </c>
      <c r="B4" s="82" t="s">
        <v>25</v>
      </c>
      <c r="C4" s="27">
        <v>47927.5831639015</v>
      </c>
      <c r="I4" s="23">
        <v>3000</v>
      </c>
      <c r="J4" s="29">
        <v>10800</v>
      </c>
      <c r="K4" s="4">
        <f t="shared" ref="K4:K68" si="0">C4+D4+E4+F4+G4+H4-I4-J4</f>
        <v>34127.5831639015</v>
      </c>
    </row>
    <row r="5" spans="1:11">
      <c r="A5" s="3">
        <v>3</v>
      </c>
      <c r="B5" s="25" t="s">
        <v>164</v>
      </c>
      <c r="C5" s="27">
        <v>10275</v>
      </c>
      <c r="I5" s="23">
        <v>3000</v>
      </c>
      <c r="J5" s="29">
        <v>5000</v>
      </c>
      <c r="K5" s="4">
        <f t="shared" si="0"/>
        <v>2275</v>
      </c>
    </row>
    <row r="6" spans="1:11">
      <c r="A6" s="3">
        <v>4</v>
      </c>
      <c r="B6" s="82" t="s">
        <v>26</v>
      </c>
      <c r="C6" s="27">
        <v>52817.9943061305</v>
      </c>
      <c r="I6" s="23">
        <v>2000</v>
      </c>
      <c r="J6" s="29">
        <v>10900</v>
      </c>
      <c r="K6" s="4">
        <f t="shared" si="0"/>
        <v>39917.9943061305</v>
      </c>
    </row>
    <row r="7" spans="1:11">
      <c r="A7" s="3">
        <v>5</v>
      </c>
      <c r="B7" s="82" t="s">
        <v>27</v>
      </c>
      <c r="C7" s="27">
        <v>71569.1701397816</v>
      </c>
      <c r="G7">
        <v>300</v>
      </c>
      <c r="I7" s="23">
        <v>3000</v>
      </c>
      <c r="J7" s="29">
        <v>10300</v>
      </c>
      <c r="K7" s="4">
        <f t="shared" si="0"/>
        <v>58569.1701397816</v>
      </c>
    </row>
    <row r="8" spans="1:11">
      <c r="A8" s="3">
        <v>6</v>
      </c>
      <c r="B8" s="82" t="s">
        <v>28</v>
      </c>
      <c r="C8" s="27">
        <v>77174.3282041186</v>
      </c>
      <c r="G8">
        <v>150</v>
      </c>
      <c r="I8" s="23">
        <v>3000</v>
      </c>
      <c r="J8" s="29">
        <v>10700</v>
      </c>
      <c r="K8" s="4">
        <f t="shared" si="0"/>
        <v>63624.3282041186</v>
      </c>
    </row>
    <row r="9" spans="1:11">
      <c r="A9" s="3">
        <v>7</v>
      </c>
      <c r="B9" s="82" t="s">
        <v>29</v>
      </c>
      <c r="C9" s="27">
        <v>38062.9396668623</v>
      </c>
      <c r="H9">
        <v>300</v>
      </c>
      <c r="I9" s="23">
        <v>2000</v>
      </c>
      <c r="J9" s="29">
        <v>11500</v>
      </c>
      <c r="K9" s="4">
        <f t="shared" si="0"/>
        <v>24862.9396668623</v>
      </c>
    </row>
    <row r="10" spans="1:11">
      <c r="A10" s="3">
        <v>8</v>
      </c>
      <c r="B10" s="82" t="s">
        <v>30</v>
      </c>
      <c r="C10" s="27">
        <v>26076.4572920539</v>
      </c>
      <c r="I10" s="23">
        <v>2000</v>
      </c>
      <c r="J10" s="29">
        <v>11700</v>
      </c>
      <c r="K10" s="4">
        <f t="shared" si="0"/>
        <v>12376.4572920539</v>
      </c>
    </row>
    <row r="11" spans="1:11">
      <c r="A11" s="3">
        <v>9</v>
      </c>
      <c r="B11" s="82" t="s">
        <v>31</v>
      </c>
      <c r="C11" s="27">
        <v>16234.9037508211</v>
      </c>
      <c r="G11">
        <v>150</v>
      </c>
      <c r="I11" s="23">
        <v>2000</v>
      </c>
      <c r="J11" s="29">
        <v>10900</v>
      </c>
      <c r="K11" s="4">
        <f t="shared" si="0"/>
        <v>3484.9037508211</v>
      </c>
    </row>
    <row r="12" spans="1:11">
      <c r="A12" s="3">
        <v>10</v>
      </c>
      <c r="B12" s="82" t="s">
        <v>32</v>
      </c>
      <c r="C12" s="27">
        <v>14641.6876205247</v>
      </c>
      <c r="G12">
        <v>300</v>
      </c>
      <c r="I12" s="23">
        <v>2900</v>
      </c>
      <c r="J12" s="29">
        <v>10000</v>
      </c>
      <c r="K12" s="4">
        <f t="shared" si="0"/>
        <v>2041.6876205247</v>
      </c>
    </row>
    <row r="13" spans="1:11">
      <c r="A13" s="3">
        <v>11</v>
      </c>
      <c r="B13" s="82" t="s">
        <v>33</v>
      </c>
      <c r="C13" s="27">
        <v>47822.1622452479</v>
      </c>
      <c r="I13" s="23">
        <v>2000</v>
      </c>
      <c r="J13" s="29">
        <v>10000</v>
      </c>
      <c r="K13" s="4">
        <f t="shared" si="0"/>
        <v>35822.1622452479</v>
      </c>
    </row>
    <row r="14" spans="1:11">
      <c r="A14" s="3">
        <v>12</v>
      </c>
      <c r="B14" s="82" t="s">
        <v>34</v>
      </c>
      <c r="C14" s="27">
        <v>29724.9693686231</v>
      </c>
      <c r="F14">
        <v>1000</v>
      </c>
      <c r="G14">
        <v>150</v>
      </c>
      <c r="I14" s="23">
        <v>2000</v>
      </c>
      <c r="J14" s="29">
        <v>10400</v>
      </c>
      <c r="K14" s="4">
        <f t="shared" si="0"/>
        <v>18474.9693686231</v>
      </c>
    </row>
    <row r="15" spans="1:11">
      <c r="A15" s="3">
        <v>13</v>
      </c>
      <c r="B15" s="82" t="s">
        <v>35</v>
      </c>
      <c r="C15" s="27">
        <v>4835.6168514523</v>
      </c>
      <c r="I15" s="23">
        <v>2000</v>
      </c>
      <c r="J15" s="29">
        <v>3000</v>
      </c>
      <c r="K15" s="4">
        <f t="shared" si="0"/>
        <v>-164.3831485477</v>
      </c>
    </row>
    <row r="16" spans="1:11">
      <c r="A16" s="3">
        <v>14</v>
      </c>
      <c r="B16" s="82" t="s">
        <v>36</v>
      </c>
      <c r="C16" s="27">
        <v>-101.31670955595</v>
      </c>
      <c r="I16" s="23">
        <v>2000</v>
      </c>
      <c r="J16" s="29">
        <v>3000</v>
      </c>
      <c r="K16" s="4">
        <f t="shared" si="0"/>
        <v>-5101.31670955595</v>
      </c>
    </row>
    <row r="17" spans="1:11">
      <c r="A17" s="3">
        <v>15</v>
      </c>
      <c r="B17" s="82" t="s">
        <v>37</v>
      </c>
      <c r="C17" s="27">
        <v>44707.0617731937</v>
      </c>
      <c r="G17">
        <v>150</v>
      </c>
      <c r="I17" s="23">
        <v>2000</v>
      </c>
      <c r="J17" s="29">
        <v>10400</v>
      </c>
      <c r="K17" s="4">
        <f t="shared" si="0"/>
        <v>32457.0617731937</v>
      </c>
    </row>
    <row r="18" spans="1:11">
      <c r="A18" s="3">
        <v>16</v>
      </c>
      <c r="B18" s="82" t="s">
        <v>38</v>
      </c>
      <c r="C18" s="27">
        <v>115117.207607554</v>
      </c>
      <c r="I18" s="23">
        <v>3000</v>
      </c>
      <c r="J18" s="29">
        <v>10400</v>
      </c>
      <c r="K18" s="4">
        <f t="shared" si="0"/>
        <v>101717.207607554</v>
      </c>
    </row>
    <row r="19" spans="1:11">
      <c r="A19" s="3">
        <v>17</v>
      </c>
      <c r="B19" s="82" t="s">
        <v>39</v>
      </c>
      <c r="C19" s="27">
        <v>27902.0281564946</v>
      </c>
      <c r="I19" s="23">
        <v>2000</v>
      </c>
      <c r="J19" s="29">
        <v>10400</v>
      </c>
      <c r="K19" s="4">
        <f t="shared" si="0"/>
        <v>15502.0281564946</v>
      </c>
    </row>
    <row r="20" spans="1:11">
      <c r="A20" s="3">
        <v>18</v>
      </c>
      <c r="B20" s="82" t="s">
        <v>40</v>
      </c>
      <c r="C20" s="27">
        <v>33320.7656368525</v>
      </c>
      <c r="G20">
        <v>300</v>
      </c>
      <c r="I20" s="23">
        <v>2500</v>
      </c>
      <c r="J20" s="29">
        <v>11300</v>
      </c>
      <c r="K20" s="4">
        <f t="shared" si="0"/>
        <v>19820.7656368525</v>
      </c>
    </row>
    <row r="21" spans="1:11">
      <c r="A21" s="3">
        <v>19</v>
      </c>
      <c r="B21" s="82" t="s">
        <v>41</v>
      </c>
      <c r="C21" s="27">
        <v>71407.2903981815</v>
      </c>
      <c r="F21">
        <v>2000</v>
      </c>
      <c r="G21">
        <v>150</v>
      </c>
      <c r="I21" s="23">
        <v>2000</v>
      </c>
      <c r="J21" s="29">
        <v>11300</v>
      </c>
      <c r="K21" s="4">
        <f t="shared" si="0"/>
        <v>60257.2903981815</v>
      </c>
    </row>
    <row r="22" spans="1:11">
      <c r="A22" s="3">
        <v>20</v>
      </c>
      <c r="B22" s="82" t="s">
        <v>42</v>
      </c>
      <c r="C22" s="27">
        <v>108898.106451309</v>
      </c>
      <c r="I22" s="23">
        <v>4000</v>
      </c>
      <c r="J22" s="29">
        <v>9300</v>
      </c>
      <c r="K22" s="4">
        <f t="shared" si="0"/>
        <v>95598.106451309</v>
      </c>
    </row>
    <row r="23" spans="1:11">
      <c r="A23" s="3">
        <v>21</v>
      </c>
      <c r="B23" s="82" t="s">
        <v>43</v>
      </c>
      <c r="C23" s="27">
        <v>59664.0810923407</v>
      </c>
      <c r="I23" s="23">
        <v>2000</v>
      </c>
      <c r="J23" s="29">
        <v>10400</v>
      </c>
      <c r="K23" s="4">
        <f t="shared" si="0"/>
        <v>47264.0810923407</v>
      </c>
    </row>
    <row r="24" spans="1:11">
      <c r="A24" s="3">
        <v>22</v>
      </c>
      <c r="B24" s="82" t="s">
        <v>44</v>
      </c>
      <c r="C24" s="27">
        <v>39679.7132924688</v>
      </c>
      <c r="G24">
        <v>150</v>
      </c>
      <c r="I24" s="23">
        <v>2000</v>
      </c>
      <c r="J24" s="29">
        <v>8900</v>
      </c>
      <c r="K24" s="4">
        <f t="shared" si="0"/>
        <v>28929.7132924688</v>
      </c>
    </row>
    <row r="25" spans="1:11">
      <c r="A25" s="3">
        <v>23</v>
      </c>
      <c r="B25" s="82" t="s">
        <v>45</v>
      </c>
      <c r="C25" s="27">
        <v>21095.1081518066</v>
      </c>
      <c r="G25">
        <v>300</v>
      </c>
      <c r="I25" s="23">
        <v>1900</v>
      </c>
      <c r="J25" s="29">
        <v>11300</v>
      </c>
      <c r="K25" s="4">
        <f t="shared" si="0"/>
        <v>8195.1081518066</v>
      </c>
    </row>
    <row r="26" spans="1:11">
      <c r="A26" s="3">
        <v>24</v>
      </c>
      <c r="B26" s="82" t="s">
        <v>46</v>
      </c>
      <c r="C26" s="27">
        <v>64743.6143142708</v>
      </c>
      <c r="I26" s="23">
        <v>1000</v>
      </c>
      <c r="J26" s="29">
        <v>25000</v>
      </c>
      <c r="K26" s="4">
        <f t="shared" si="0"/>
        <v>38743.6143142708</v>
      </c>
    </row>
    <row r="27" spans="1:12">
      <c r="A27" s="3">
        <v>25</v>
      </c>
      <c r="B27" s="82" t="s">
        <v>47</v>
      </c>
      <c r="C27" s="27">
        <v>82716.4699578227</v>
      </c>
      <c r="G27">
        <v>150</v>
      </c>
      <c r="I27" s="23">
        <v>3000</v>
      </c>
      <c r="J27" s="29">
        <v>9200</v>
      </c>
      <c r="K27" s="4">
        <f t="shared" si="0"/>
        <v>70666.4699578227</v>
      </c>
      <c r="L27" s="17" t="s">
        <v>268</v>
      </c>
    </row>
    <row r="28" spans="1:11">
      <c r="A28" s="3">
        <v>26</v>
      </c>
      <c r="B28" s="82" t="s">
        <v>48</v>
      </c>
      <c r="C28" s="27">
        <v>41310.0734983844</v>
      </c>
      <c r="F28">
        <v>1000</v>
      </c>
      <c r="I28" s="23">
        <v>2000</v>
      </c>
      <c r="J28" s="29">
        <v>10800</v>
      </c>
      <c r="K28" s="4">
        <f t="shared" si="0"/>
        <v>29510.0734983844</v>
      </c>
    </row>
    <row r="29" spans="1:11">
      <c r="A29" s="3">
        <v>27</v>
      </c>
      <c r="B29" s="82" t="s">
        <v>49</v>
      </c>
      <c r="C29" s="27">
        <v>68841.0389632014</v>
      </c>
      <c r="H29">
        <v>300</v>
      </c>
      <c r="I29" s="23">
        <v>2900</v>
      </c>
      <c r="J29" s="29">
        <v>11100</v>
      </c>
      <c r="K29" s="4">
        <f t="shared" si="0"/>
        <v>55141.0389632014</v>
      </c>
    </row>
    <row r="30" spans="1:11">
      <c r="A30" s="3">
        <v>28</v>
      </c>
      <c r="B30" s="82" t="s">
        <v>50</v>
      </c>
      <c r="C30" s="27">
        <v>20363.4832733067</v>
      </c>
      <c r="G30">
        <v>150</v>
      </c>
      <c r="H30">
        <v>300</v>
      </c>
      <c r="I30" s="23">
        <v>2000</v>
      </c>
      <c r="J30" s="29">
        <v>11800</v>
      </c>
      <c r="K30" s="4">
        <f t="shared" si="0"/>
        <v>7013.4832733067</v>
      </c>
    </row>
    <row r="31" spans="1:11">
      <c r="A31" s="3">
        <v>29</v>
      </c>
      <c r="B31" s="82" t="s">
        <v>51</v>
      </c>
      <c r="C31" s="27">
        <v>-2107.05706275873</v>
      </c>
      <c r="I31" s="23">
        <v>2400</v>
      </c>
      <c r="J31" s="29">
        <v>3000</v>
      </c>
      <c r="K31" s="4">
        <f t="shared" si="0"/>
        <v>-7507.05706275873</v>
      </c>
    </row>
    <row r="32" spans="1:11">
      <c r="A32" s="3">
        <v>30</v>
      </c>
      <c r="B32" s="82" t="s">
        <v>52</v>
      </c>
      <c r="C32" s="27">
        <v>119091.488944016</v>
      </c>
      <c r="I32" s="23">
        <v>4000</v>
      </c>
      <c r="J32" s="29">
        <v>10900</v>
      </c>
      <c r="K32" s="4">
        <f t="shared" si="0"/>
        <v>104191.488944016</v>
      </c>
    </row>
    <row r="33" spans="1:11">
      <c r="A33" s="3">
        <v>31</v>
      </c>
      <c r="B33" s="82" t="s">
        <v>53</v>
      </c>
      <c r="C33" s="27">
        <v>1372.46331104938</v>
      </c>
      <c r="I33" s="23">
        <v>2000</v>
      </c>
      <c r="J33" s="29">
        <v>3000</v>
      </c>
      <c r="K33" s="4">
        <f t="shared" si="0"/>
        <v>-3627.53668895062</v>
      </c>
    </row>
    <row r="34" spans="1:11">
      <c r="A34" s="3">
        <v>32</v>
      </c>
      <c r="B34" s="82" t="s">
        <v>54</v>
      </c>
      <c r="C34" s="27">
        <v>43202.4453198116</v>
      </c>
      <c r="G34">
        <v>150</v>
      </c>
      <c r="I34" s="23">
        <v>2000</v>
      </c>
      <c r="J34" s="29">
        <v>11600</v>
      </c>
      <c r="K34" s="4">
        <f t="shared" si="0"/>
        <v>29752.4453198116</v>
      </c>
    </row>
    <row r="35" spans="1:11">
      <c r="A35" s="3">
        <v>33</v>
      </c>
      <c r="B35" s="82" t="s">
        <v>55</v>
      </c>
      <c r="C35" s="27">
        <v>23103.0106127938</v>
      </c>
      <c r="I35" s="23">
        <v>2000</v>
      </c>
      <c r="J35" s="29">
        <v>10900</v>
      </c>
      <c r="K35" s="4">
        <f t="shared" si="0"/>
        <v>10203.0106127938</v>
      </c>
    </row>
    <row r="36" spans="1:11">
      <c r="A36" s="3">
        <v>34</v>
      </c>
      <c r="B36" s="82" t="s">
        <v>56</v>
      </c>
      <c r="C36" s="27">
        <v>21379.8432768356</v>
      </c>
      <c r="I36" s="23">
        <v>2500</v>
      </c>
      <c r="J36" s="29">
        <v>11800</v>
      </c>
      <c r="K36" s="4">
        <f t="shared" si="0"/>
        <v>7079.8432768356</v>
      </c>
    </row>
    <row r="37" spans="1:11">
      <c r="A37" s="3">
        <v>35</v>
      </c>
      <c r="B37" s="82" t="s">
        <v>57</v>
      </c>
      <c r="C37" s="27">
        <v>40241.5469003962</v>
      </c>
      <c r="G37">
        <v>150</v>
      </c>
      <c r="I37" s="23">
        <v>2000</v>
      </c>
      <c r="J37" s="29">
        <v>11800</v>
      </c>
      <c r="K37" s="4">
        <f t="shared" si="0"/>
        <v>26591.5469003962</v>
      </c>
    </row>
    <row r="38" spans="1:11">
      <c r="A38" s="3">
        <v>36</v>
      </c>
      <c r="B38" s="82" t="s">
        <v>58</v>
      </c>
      <c r="C38" s="27">
        <v>68716.3775702258</v>
      </c>
      <c r="I38" s="23">
        <v>2500</v>
      </c>
      <c r="J38" s="29">
        <v>10900</v>
      </c>
      <c r="K38" s="4">
        <f t="shared" si="0"/>
        <v>55316.3775702258</v>
      </c>
    </row>
    <row r="39" spans="1:11">
      <c r="A39" s="3">
        <v>37</v>
      </c>
      <c r="B39" s="82" t="s">
        <v>59</v>
      </c>
      <c r="C39" s="27">
        <v>43537.2377995797</v>
      </c>
      <c r="I39" s="23">
        <v>3000</v>
      </c>
      <c r="J39" s="29">
        <v>10800</v>
      </c>
      <c r="K39" s="4">
        <f t="shared" si="0"/>
        <v>29737.2377995797</v>
      </c>
    </row>
    <row r="40" spans="1:11">
      <c r="A40" s="3">
        <v>38</v>
      </c>
      <c r="B40" s="82" t="s">
        <v>60</v>
      </c>
      <c r="C40" s="27">
        <v>47949.966689289</v>
      </c>
      <c r="G40">
        <v>150</v>
      </c>
      <c r="I40" s="23">
        <v>2000</v>
      </c>
      <c r="J40" s="29">
        <v>11800</v>
      </c>
      <c r="K40" s="4">
        <f t="shared" si="0"/>
        <v>34299.966689289</v>
      </c>
    </row>
    <row r="41" spans="1:11">
      <c r="A41" s="3">
        <v>39</v>
      </c>
      <c r="B41" s="82" t="s">
        <v>61</v>
      </c>
      <c r="C41" s="27">
        <v>59651.5420712528</v>
      </c>
      <c r="I41" s="23">
        <v>3000</v>
      </c>
      <c r="J41" s="29">
        <v>10800</v>
      </c>
      <c r="K41" s="4">
        <f t="shared" si="0"/>
        <v>45851.5420712528</v>
      </c>
    </row>
    <row r="42" spans="1:11">
      <c r="A42" s="3">
        <v>40</v>
      </c>
      <c r="B42" s="82" t="s">
        <v>62</v>
      </c>
      <c r="C42" s="27">
        <v>57327.4826956199</v>
      </c>
      <c r="G42">
        <v>300</v>
      </c>
      <c r="I42" s="23">
        <v>2300</v>
      </c>
      <c r="J42" s="29">
        <v>11600</v>
      </c>
      <c r="K42" s="4">
        <f t="shared" si="0"/>
        <v>43727.4826956199</v>
      </c>
    </row>
    <row r="43" spans="1:11">
      <c r="A43" s="3">
        <v>41</v>
      </c>
      <c r="B43" s="85" t="s">
        <v>64</v>
      </c>
      <c r="C43" s="27">
        <v>7115.2766115246</v>
      </c>
      <c r="I43" s="23">
        <v>0</v>
      </c>
      <c r="K43" s="4">
        <f t="shared" si="0"/>
        <v>7115.2766115246</v>
      </c>
    </row>
    <row r="44" spans="1:11">
      <c r="A44" s="3">
        <v>42</v>
      </c>
      <c r="B44" s="82" t="s">
        <v>65</v>
      </c>
      <c r="C44" s="27">
        <v>2709.85471573477</v>
      </c>
      <c r="I44" s="23">
        <v>1900</v>
      </c>
      <c r="J44" s="29">
        <v>3000</v>
      </c>
      <c r="K44" s="4">
        <f t="shared" si="0"/>
        <v>-2190.14528426523</v>
      </c>
    </row>
    <row r="45" spans="1:11">
      <c r="A45" s="3">
        <v>43</v>
      </c>
      <c r="B45" s="82" t="s">
        <v>66</v>
      </c>
      <c r="C45" s="27">
        <v>71720.4905774781</v>
      </c>
      <c r="G45">
        <v>150</v>
      </c>
      <c r="I45" s="23">
        <v>3000</v>
      </c>
      <c r="J45" s="29">
        <v>10900</v>
      </c>
      <c r="K45" s="4">
        <f t="shared" si="0"/>
        <v>57970.4905774781</v>
      </c>
    </row>
    <row r="46" spans="1:11">
      <c r="A46" s="3">
        <v>44</v>
      </c>
      <c r="B46" s="82" t="s">
        <v>67</v>
      </c>
      <c r="C46" s="27">
        <v>59101.8735333324</v>
      </c>
      <c r="I46" s="23">
        <v>3000</v>
      </c>
      <c r="J46" s="29">
        <v>11600</v>
      </c>
      <c r="K46" s="4">
        <f t="shared" si="0"/>
        <v>44501.8735333324</v>
      </c>
    </row>
    <row r="47" spans="1:11">
      <c r="A47" s="3">
        <v>45</v>
      </c>
      <c r="B47" s="82" t="s">
        <v>68</v>
      </c>
      <c r="C47" s="27">
        <v>37117.544589007</v>
      </c>
      <c r="I47" s="23">
        <v>2000</v>
      </c>
      <c r="J47" s="29">
        <v>11500</v>
      </c>
      <c r="K47" s="4">
        <f t="shared" si="0"/>
        <v>23617.544589007</v>
      </c>
    </row>
    <row r="48" spans="1:11">
      <c r="A48" s="3">
        <v>46</v>
      </c>
      <c r="B48" s="82" t="s">
        <v>69</v>
      </c>
      <c r="C48" s="27">
        <v>50436.2877954598</v>
      </c>
      <c r="I48" s="23">
        <v>2300</v>
      </c>
      <c r="J48" s="29">
        <v>11600</v>
      </c>
      <c r="K48" s="4">
        <f t="shared" si="0"/>
        <v>36536.2877954598</v>
      </c>
    </row>
    <row r="49" spans="1:11">
      <c r="A49" s="3">
        <v>47</v>
      </c>
      <c r="B49" s="82" t="s">
        <v>70</v>
      </c>
      <c r="C49" s="27">
        <v>4341.85694216156</v>
      </c>
      <c r="G49">
        <v>300</v>
      </c>
      <c r="I49" s="23">
        <v>5500</v>
      </c>
      <c r="J49" s="29">
        <v>3000</v>
      </c>
      <c r="K49" s="4">
        <f t="shared" si="0"/>
        <v>-3858.14305783844</v>
      </c>
    </row>
    <row r="50" spans="1:11">
      <c r="A50" s="3">
        <v>48</v>
      </c>
      <c r="B50" s="82" t="s">
        <v>71</v>
      </c>
      <c r="C50" s="27">
        <v>33821.2611050394</v>
      </c>
      <c r="G50">
        <v>150</v>
      </c>
      <c r="I50" s="23">
        <v>2000</v>
      </c>
      <c r="J50" s="29">
        <v>11800</v>
      </c>
      <c r="K50" s="4">
        <f t="shared" si="0"/>
        <v>20171.2611050394</v>
      </c>
    </row>
    <row r="51" spans="1:11">
      <c r="A51" s="3">
        <v>49</v>
      </c>
      <c r="B51" s="5" t="s">
        <v>73</v>
      </c>
      <c r="C51" s="27">
        <v>78246.4865864424</v>
      </c>
      <c r="G51">
        <v>150</v>
      </c>
      <c r="I51" s="23">
        <v>2500</v>
      </c>
      <c r="J51" s="29">
        <v>11800</v>
      </c>
      <c r="K51" s="4">
        <f t="shared" si="0"/>
        <v>64096.4865864424</v>
      </c>
    </row>
    <row r="52" spans="1:11">
      <c r="A52" s="3">
        <v>50</v>
      </c>
      <c r="B52" s="82" t="s">
        <v>74</v>
      </c>
      <c r="C52" s="27">
        <v>9009.6009249039</v>
      </c>
      <c r="I52" s="23">
        <v>2000</v>
      </c>
      <c r="J52" s="29">
        <v>11800</v>
      </c>
      <c r="K52" s="4">
        <f t="shared" si="0"/>
        <v>-4790.3990750961</v>
      </c>
    </row>
    <row r="53" spans="1:11">
      <c r="A53" s="3">
        <v>51</v>
      </c>
      <c r="B53" s="82" t="s">
        <v>75</v>
      </c>
      <c r="C53" s="27">
        <v>50372.9379967338</v>
      </c>
      <c r="G53">
        <v>300</v>
      </c>
      <c r="I53" s="23">
        <v>2000</v>
      </c>
      <c r="J53" s="29">
        <v>10800</v>
      </c>
      <c r="K53" s="4">
        <f t="shared" si="0"/>
        <v>37872.9379967338</v>
      </c>
    </row>
    <row r="54" spans="1:11">
      <c r="A54" s="3">
        <v>52</v>
      </c>
      <c r="B54" s="82" t="s">
        <v>76</v>
      </c>
      <c r="C54" s="27">
        <v>50763.3788475733</v>
      </c>
      <c r="I54" s="23">
        <v>2200</v>
      </c>
      <c r="J54" s="29">
        <v>11500</v>
      </c>
      <c r="K54" s="4">
        <f t="shared" si="0"/>
        <v>37063.3788475733</v>
      </c>
    </row>
    <row r="55" spans="1:11">
      <c r="A55" s="3">
        <v>53</v>
      </c>
      <c r="B55" s="82" t="s">
        <v>77</v>
      </c>
      <c r="C55" s="27">
        <v>82835.1714588586</v>
      </c>
      <c r="F55">
        <v>2000</v>
      </c>
      <c r="I55" s="23">
        <v>3000</v>
      </c>
      <c r="J55" s="29">
        <v>9400</v>
      </c>
      <c r="K55" s="4">
        <f t="shared" si="0"/>
        <v>72435.1714588586</v>
      </c>
    </row>
    <row r="56" spans="1:11">
      <c r="A56" s="3">
        <v>54</v>
      </c>
      <c r="B56" s="82" t="s">
        <v>78</v>
      </c>
      <c r="C56" s="27">
        <v>43256.8990576337</v>
      </c>
      <c r="I56" s="23">
        <v>2000</v>
      </c>
      <c r="J56" s="29">
        <v>11500</v>
      </c>
      <c r="K56" s="4">
        <f t="shared" si="0"/>
        <v>29756.8990576337</v>
      </c>
    </row>
    <row r="57" spans="1:11">
      <c r="A57" s="3">
        <v>55</v>
      </c>
      <c r="B57" s="82" t="s">
        <v>79</v>
      </c>
      <c r="C57" s="27">
        <v>29519.18673292</v>
      </c>
      <c r="G57">
        <v>150</v>
      </c>
      <c r="I57" s="23">
        <v>2000</v>
      </c>
      <c r="J57" s="29">
        <v>11800</v>
      </c>
      <c r="K57" s="4">
        <f t="shared" si="0"/>
        <v>15869.18673292</v>
      </c>
    </row>
    <row r="58" spans="1:11">
      <c r="A58" s="3">
        <v>56</v>
      </c>
      <c r="B58" s="82" t="s">
        <v>80</v>
      </c>
      <c r="C58" s="27">
        <v>47169.1981954968</v>
      </c>
      <c r="I58" s="23">
        <v>2000</v>
      </c>
      <c r="J58" s="29">
        <v>11700</v>
      </c>
      <c r="K58" s="4">
        <f t="shared" si="0"/>
        <v>33469.1981954968</v>
      </c>
    </row>
    <row r="59" spans="1:11">
      <c r="A59" s="3">
        <v>57</v>
      </c>
      <c r="B59" s="82" t="s">
        <v>81</v>
      </c>
      <c r="C59" s="27">
        <v>31965.7139683779</v>
      </c>
      <c r="I59" s="23">
        <v>2000</v>
      </c>
      <c r="J59" s="29">
        <v>11600</v>
      </c>
      <c r="K59" s="4">
        <f t="shared" si="0"/>
        <v>18365.7139683779</v>
      </c>
    </row>
    <row r="60" spans="1:11">
      <c r="A60" s="3">
        <v>58</v>
      </c>
      <c r="B60" s="82" t="s">
        <v>82</v>
      </c>
      <c r="C60" s="27">
        <v>87222.4955579982</v>
      </c>
      <c r="I60" s="23">
        <v>2000</v>
      </c>
      <c r="J60" s="29">
        <v>11500</v>
      </c>
      <c r="K60" s="4">
        <f t="shared" si="0"/>
        <v>73722.4955579982</v>
      </c>
    </row>
    <row r="61" spans="1:11">
      <c r="A61" s="3">
        <v>59</v>
      </c>
      <c r="B61" s="82" t="s">
        <v>83</v>
      </c>
      <c r="C61" s="27">
        <v>56574.1049387919</v>
      </c>
      <c r="I61" s="23">
        <v>2000</v>
      </c>
      <c r="J61" s="29">
        <v>11500</v>
      </c>
      <c r="K61" s="4">
        <f t="shared" si="0"/>
        <v>43074.1049387919</v>
      </c>
    </row>
    <row r="62" spans="1:11">
      <c r="A62" s="3">
        <v>60</v>
      </c>
      <c r="B62" s="82" t="s">
        <v>84</v>
      </c>
      <c r="C62" s="27">
        <v>7942.3593759577</v>
      </c>
      <c r="G62">
        <v>300</v>
      </c>
      <c r="I62" s="23">
        <v>2000</v>
      </c>
      <c r="J62" s="29">
        <v>5000</v>
      </c>
      <c r="K62" s="4">
        <f t="shared" si="0"/>
        <v>1242.3593759577</v>
      </c>
    </row>
    <row r="63" spans="1:11">
      <c r="A63" s="3">
        <v>61</v>
      </c>
      <c r="B63" s="82" t="s">
        <v>85</v>
      </c>
      <c r="C63" s="27">
        <v>58138.3731568039</v>
      </c>
      <c r="I63" s="23">
        <v>2000</v>
      </c>
      <c r="J63" s="29">
        <v>11800</v>
      </c>
      <c r="K63" s="4">
        <f t="shared" si="0"/>
        <v>44338.3731568039</v>
      </c>
    </row>
    <row r="64" spans="1:11">
      <c r="A64" s="3">
        <v>62</v>
      </c>
      <c r="B64" s="82" t="s">
        <v>86</v>
      </c>
      <c r="C64" s="27">
        <v>48040.3110311359</v>
      </c>
      <c r="I64" s="23">
        <v>2300</v>
      </c>
      <c r="J64" s="29">
        <v>11600</v>
      </c>
      <c r="K64" s="4">
        <f t="shared" si="0"/>
        <v>34140.3110311359</v>
      </c>
    </row>
    <row r="65" spans="1:11">
      <c r="A65" s="3">
        <v>63</v>
      </c>
      <c r="B65" s="82" t="s">
        <v>87</v>
      </c>
      <c r="C65" s="27">
        <v>11360.5008168957</v>
      </c>
      <c r="G65">
        <v>150</v>
      </c>
      <c r="I65" s="23">
        <v>2000</v>
      </c>
      <c r="J65" s="29">
        <v>11600</v>
      </c>
      <c r="K65" s="4">
        <f t="shared" si="0"/>
        <v>-2089.4991831043</v>
      </c>
    </row>
    <row r="66" spans="1:11">
      <c r="A66" s="3">
        <v>64</v>
      </c>
      <c r="B66" s="82" t="s">
        <v>88</v>
      </c>
      <c r="C66" s="27">
        <v>80181.1658356335</v>
      </c>
      <c r="G66">
        <v>150</v>
      </c>
      <c r="I66" s="23">
        <v>4000</v>
      </c>
      <c r="J66" s="29">
        <v>11400</v>
      </c>
      <c r="K66" s="4">
        <f t="shared" si="0"/>
        <v>64931.1658356335</v>
      </c>
    </row>
    <row r="67" spans="1:11">
      <c r="A67" s="3">
        <v>65</v>
      </c>
      <c r="B67" s="82" t="s">
        <v>89</v>
      </c>
      <c r="C67" s="27">
        <v>100295.344570878</v>
      </c>
      <c r="I67" s="23">
        <v>3000</v>
      </c>
      <c r="J67" s="29">
        <v>10700</v>
      </c>
      <c r="K67" s="4">
        <f t="shared" si="0"/>
        <v>86595.344570878</v>
      </c>
    </row>
    <row r="68" spans="1:11">
      <c r="A68" s="3">
        <v>66</v>
      </c>
      <c r="B68" s="82" t="s">
        <v>90</v>
      </c>
      <c r="C68" s="27">
        <v>104355.945278241</v>
      </c>
      <c r="G68">
        <v>150</v>
      </c>
      <c r="I68" s="23">
        <v>2000</v>
      </c>
      <c r="J68" s="29">
        <v>8800</v>
      </c>
      <c r="K68" s="4">
        <f t="shared" si="0"/>
        <v>93705.945278241</v>
      </c>
    </row>
    <row r="69" spans="1:11">
      <c r="A69" s="3">
        <v>67</v>
      </c>
      <c r="B69" s="82" t="s">
        <v>91</v>
      </c>
      <c r="C69" s="27">
        <v>18109.7646079388</v>
      </c>
      <c r="G69">
        <v>150</v>
      </c>
      <c r="I69" s="23">
        <v>1900</v>
      </c>
      <c r="J69" s="29">
        <v>11300</v>
      </c>
      <c r="K69" s="4">
        <f t="shared" ref="K69:K119" si="1">C69+D69+E69+F69+G69+H69-I69-J69</f>
        <v>5059.7646079388</v>
      </c>
    </row>
    <row r="70" spans="1:11">
      <c r="A70" s="3">
        <v>68</v>
      </c>
      <c r="B70" s="82" t="s">
        <v>92</v>
      </c>
      <c r="C70" s="27">
        <v>40310.3544069196</v>
      </c>
      <c r="G70">
        <v>300</v>
      </c>
      <c r="I70" s="23">
        <v>2300</v>
      </c>
      <c r="J70" s="29">
        <v>10700</v>
      </c>
      <c r="K70" s="4">
        <f t="shared" si="1"/>
        <v>27610.3544069196</v>
      </c>
    </row>
    <row r="71" spans="1:11">
      <c r="A71" s="3">
        <v>69</v>
      </c>
      <c r="B71" s="82" t="s">
        <v>93</v>
      </c>
      <c r="C71" s="27">
        <v>49758.748342457</v>
      </c>
      <c r="I71" s="23">
        <v>2000</v>
      </c>
      <c r="J71" s="29">
        <v>9300</v>
      </c>
      <c r="K71" s="4">
        <f t="shared" si="1"/>
        <v>38458.748342457</v>
      </c>
    </row>
    <row r="72" spans="1:11">
      <c r="A72" s="3">
        <v>70</v>
      </c>
      <c r="B72" s="82" t="s">
        <v>94</v>
      </c>
      <c r="C72" s="27">
        <v>86331.0911788396</v>
      </c>
      <c r="I72" s="23">
        <v>3000</v>
      </c>
      <c r="J72" s="29">
        <v>8700</v>
      </c>
      <c r="K72" s="4">
        <f t="shared" si="1"/>
        <v>74631.0911788396</v>
      </c>
    </row>
    <row r="73" spans="1:11">
      <c r="A73" s="3">
        <v>71</v>
      </c>
      <c r="B73" s="82" t="s">
        <v>95</v>
      </c>
      <c r="C73" s="27">
        <v>58971.0886525516</v>
      </c>
      <c r="G73">
        <v>150</v>
      </c>
      <c r="I73" s="23">
        <v>2000</v>
      </c>
      <c r="J73" s="29">
        <v>8500</v>
      </c>
      <c r="K73" s="4">
        <f t="shared" si="1"/>
        <v>48621.0886525516</v>
      </c>
    </row>
    <row r="74" spans="1:11">
      <c r="A74" s="3">
        <v>72</v>
      </c>
      <c r="B74" s="82" t="s">
        <v>96</v>
      </c>
      <c r="C74" s="27">
        <v>82661.2822998553</v>
      </c>
      <c r="I74" s="23">
        <v>2000</v>
      </c>
      <c r="J74" s="29">
        <v>11900</v>
      </c>
      <c r="K74" s="4">
        <f t="shared" si="1"/>
        <v>68761.2822998553</v>
      </c>
    </row>
    <row r="75" spans="1:11">
      <c r="A75" s="3">
        <v>73</v>
      </c>
      <c r="B75" s="82" t="s">
        <v>97</v>
      </c>
      <c r="C75" s="27">
        <v>12385.4550780195</v>
      </c>
      <c r="G75">
        <v>300</v>
      </c>
      <c r="I75" s="23">
        <v>2000</v>
      </c>
      <c r="J75" s="29">
        <v>11600</v>
      </c>
      <c r="K75" s="4">
        <f t="shared" si="1"/>
        <v>-914.5449219805</v>
      </c>
    </row>
    <row r="76" spans="1:11">
      <c r="A76" s="3">
        <v>74</v>
      </c>
      <c r="B76" s="82" t="s">
        <v>98</v>
      </c>
      <c r="C76" s="27">
        <v>81148.3465908023</v>
      </c>
      <c r="F76">
        <v>1000</v>
      </c>
      <c r="G76">
        <v>150</v>
      </c>
      <c r="I76" s="23">
        <v>3000</v>
      </c>
      <c r="J76" s="29">
        <v>10900</v>
      </c>
      <c r="K76" s="4">
        <f t="shared" si="1"/>
        <v>68398.3465908023</v>
      </c>
    </row>
    <row r="77" spans="1:11">
      <c r="A77" s="3">
        <v>75</v>
      </c>
      <c r="B77" s="82" t="s">
        <v>99</v>
      </c>
      <c r="C77" s="27">
        <v>49565.2727142373</v>
      </c>
      <c r="I77" s="23">
        <v>3000</v>
      </c>
      <c r="J77" s="29">
        <v>9500</v>
      </c>
      <c r="K77" s="4">
        <f t="shared" si="1"/>
        <v>37065.2727142373</v>
      </c>
    </row>
    <row r="78" spans="1:11">
      <c r="A78" s="3">
        <v>76</v>
      </c>
      <c r="B78" s="82" t="s">
        <v>100</v>
      </c>
      <c r="C78" s="27">
        <v>-7009.27234165602</v>
      </c>
      <c r="G78">
        <v>300</v>
      </c>
      <c r="I78" s="23">
        <v>1900</v>
      </c>
      <c r="J78" s="29">
        <v>0</v>
      </c>
      <c r="K78" s="4">
        <f t="shared" si="1"/>
        <v>-8609.27234165602</v>
      </c>
    </row>
    <row r="79" spans="1:11">
      <c r="A79" s="3">
        <v>77</v>
      </c>
      <c r="B79" s="82" t="s">
        <v>101</v>
      </c>
      <c r="C79" s="27">
        <v>-2142.70135452808</v>
      </c>
      <c r="I79" s="23">
        <v>1000</v>
      </c>
      <c r="J79" s="29">
        <v>0</v>
      </c>
      <c r="K79" s="4">
        <f t="shared" si="1"/>
        <v>-3142.70135452808</v>
      </c>
    </row>
    <row r="80" spans="1:11">
      <c r="A80" s="3">
        <v>78</v>
      </c>
      <c r="B80" s="82" t="s">
        <v>102</v>
      </c>
      <c r="C80" s="27">
        <v>43866.8163336866</v>
      </c>
      <c r="I80" s="23">
        <v>2000</v>
      </c>
      <c r="J80" s="29">
        <v>8900</v>
      </c>
      <c r="K80" s="4">
        <f t="shared" si="1"/>
        <v>32966.8163336866</v>
      </c>
    </row>
    <row r="81" spans="1:11">
      <c r="A81" s="3">
        <v>79</v>
      </c>
      <c r="B81" s="82" t="s">
        <v>103</v>
      </c>
      <c r="C81" s="27">
        <v>5661.3913170927</v>
      </c>
      <c r="G81">
        <v>150</v>
      </c>
      <c r="I81" s="23">
        <v>2000</v>
      </c>
      <c r="J81" s="29">
        <v>3000</v>
      </c>
      <c r="K81" s="4">
        <f t="shared" si="1"/>
        <v>811.3913170927</v>
      </c>
    </row>
    <row r="82" spans="1:11">
      <c r="A82" s="3">
        <v>80</v>
      </c>
      <c r="B82" s="82" t="s">
        <v>104</v>
      </c>
      <c r="C82" s="27">
        <v>61316.6628823908</v>
      </c>
      <c r="E82">
        <v>550</v>
      </c>
      <c r="H82">
        <v>300</v>
      </c>
      <c r="I82" s="23">
        <v>3000</v>
      </c>
      <c r="J82" s="29">
        <v>11100</v>
      </c>
      <c r="K82" s="4">
        <f t="shared" si="1"/>
        <v>48066.6628823908</v>
      </c>
    </row>
    <row r="83" spans="1:11">
      <c r="A83" s="3">
        <v>81</v>
      </c>
      <c r="B83" s="82" t="s">
        <v>105</v>
      </c>
      <c r="C83" s="27">
        <v>6964.285815173</v>
      </c>
      <c r="I83" s="23">
        <v>2000</v>
      </c>
      <c r="J83" s="29">
        <v>3000</v>
      </c>
      <c r="K83" s="4">
        <f t="shared" si="1"/>
        <v>1964.285815173</v>
      </c>
    </row>
    <row r="84" spans="1:11">
      <c r="A84" s="3">
        <v>82</v>
      </c>
      <c r="B84" s="82" t="s">
        <v>106</v>
      </c>
      <c r="C84" s="27">
        <v>-2919.81850347319</v>
      </c>
      <c r="I84" s="23">
        <v>2000</v>
      </c>
      <c r="J84" s="29">
        <v>0</v>
      </c>
      <c r="K84" s="4">
        <f t="shared" si="1"/>
        <v>-4919.81850347319</v>
      </c>
    </row>
    <row r="85" spans="1:11">
      <c r="A85" s="3">
        <v>83</v>
      </c>
      <c r="B85" s="82" t="s">
        <v>107</v>
      </c>
      <c r="C85" s="27">
        <v>131957.702520667</v>
      </c>
      <c r="F85">
        <v>1000</v>
      </c>
      <c r="I85" s="23">
        <v>4000</v>
      </c>
      <c r="J85" s="29">
        <v>11900</v>
      </c>
      <c r="K85" s="4">
        <f t="shared" si="1"/>
        <v>117057.702520667</v>
      </c>
    </row>
    <row r="86" spans="1:11">
      <c r="A86" s="3">
        <v>84</v>
      </c>
      <c r="B86" s="82" t="s">
        <v>108</v>
      </c>
      <c r="C86" s="27">
        <v>62082.4691476719</v>
      </c>
      <c r="G86">
        <v>150</v>
      </c>
      <c r="I86" s="23">
        <v>2000</v>
      </c>
      <c r="J86" s="29">
        <v>9800</v>
      </c>
      <c r="K86" s="4">
        <f t="shared" si="1"/>
        <v>50432.4691476719</v>
      </c>
    </row>
    <row r="87" spans="1:11">
      <c r="A87" s="3">
        <v>85</v>
      </c>
      <c r="B87" s="82" t="s">
        <v>110</v>
      </c>
      <c r="C87" s="27">
        <v>59734.0502986041</v>
      </c>
      <c r="I87" s="23">
        <v>2000</v>
      </c>
      <c r="J87" s="29">
        <v>10800</v>
      </c>
      <c r="K87" s="4">
        <f t="shared" si="1"/>
        <v>46934.0502986041</v>
      </c>
    </row>
    <row r="88" spans="1:11">
      <c r="A88" s="3">
        <v>86</v>
      </c>
      <c r="B88" s="83" t="s">
        <v>111</v>
      </c>
      <c r="C88" s="27">
        <v>17498.8110427174</v>
      </c>
      <c r="I88" s="23">
        <v>3000</v>
      </c>
      <c r="J88" s="29">
        <v>10900</v>
      </c>
      <c r="K88" s="4">
        <f t="shared" si="1"/>
        <v>3598.8110427174</v>
      </c>
    </row>
    <row r="89" spans="1:11">
      <c r="A89" s="3">
        <v>87</v>
      </c>
      <c r="B89" s="82" t="s">
        <v>112</v>
      </c>
      <c r="C89" s="27">
        <v>7902.4725445661</v>
      </c>
      <c r="F89">
        <v>2000</v>
      </c>
      <c r="G89">
        <v>300</v>
      </c>
      <c r="I89" s="23">
        <v>2000</v>
      </c>
      <c r="J89" s="29">
        <v>11900</v>
      </c>
      <c r="K89" s="4">
        <f t="shared" si="1"/>
        <v>-3697.5274554339</v>
      </c>
    </row>
    <row r="90" spans="1:11">
      <c r="A90" s="3">
        <v>88</v>
      </c>
      <c r="B90" s="8" t="s">
        <v>113</v>
      </c>
      <c r="C90" s="27">
        <v>9300.9538447271</v>
      </c>
      <c r="G90">
        <v>300</v>
      </c>
      <c r="I90" s="23">
        <v>2000</v>
      </c>
      <c r="J90" s="29">
        <v>6000</v>
      </c>
      <c r="K90" s="4">
        <f t="shared" si="1"/>
        <v>1600.9538447271</v>
      </c>
    </row>
    <row r="91" spans="1:12">
      <c r="A91" s="3">
        <v>89</v>
      </c>
      <c r="B91" s="5" t="s">
        <v>114</v>
      </c>
      <c r="C91" s="27">
        <v>19433.1399791881</v>
      </c>
      <c r="H91">
        <v>600</v>
      </c>
      <c r="I91" s="23">
        <v>3000</v>
      </c>
      <c r="J91" s="29">
        <v>11900</v>
      </c>
      <c r="K91" s="4">
        <f t="shared" si="1"/>
        <v>5133.1399791881</v>
      </c>
      <c r="L91" s="17" t="s">
        <v>269</v>
      </c>
    </row>
    <row r="92" spans="1:11">
      <c r="A92" s="3">
        <v>90</v>
      </c>
      <c r="B92" s="25" t="s">
        <v>167</v>
      </c>
      <c r="C92" s="27">
        <v>5200</v>
      </c>
      <c r="I92" s="23">
        <v>1000</v>
      </c>
      <c r="J92" s="29">
        <v>0</v>
      </c>
      <c r="K92" s="4">
        <f t="shared" si="1"/>
        <v>4200</v>
      </c>
    </row>
    <row r="93" ht="12.75" customHeight="1" spans="1:11">
      <c r="A93" s="3">
        <v>91</v>
      </c>
      <c r="B93" s="8" t="s">
        <v>115</v>
      </c>
      <c r="C93" s="27">
        <v>13743.8221136951</v>
      </c>
      <c r="I93" s="23">
        <v>2000</v>
      </c>
      <c r="J93" s="29">
        <v>10000</v>
      </c>
      <c r="K93" s="4">
        <f t="shared" si="1"/>
        <v>1743.8221136951</v>
      </c>
    </row>
    <row r="94" spans="1:11">
      <c r="A94" s="3">
        <v>92</v>
      </c>
      <c r="B94" s="83" t="s">
        <v>116</v>
      </c>
      <c r="C94" s="27">
        <v>-7332.338368296</v>
      </c>
      <c r="G94">
        <v>150</v>
      </c>
      <c r="I94" s="23">
        <v>2000</v>
      </c>
      <c r="J94" s="29">
        <v>6000</v>
      </c>
      <c r="K94" s="4">
        <f t="shared" si="1"/>
        <v>-15182.338368296</v>
      </c>
    </row>
    <row r="95" spans="1:11">
      <c r="A95" s="3">
        <v>93</v>
      </c>
      <c r="B95" s="83" t="s">
        <v>117</v>
      </c>
      <c r="C95" s="27">
        <v>-5195.1116192937</v>
      </c>
      <c r="H95">
        <v>300</v>
      </c>
      <c r="I95" s="23">
        <v>2000</v>
      </c>
      <c r="J95" s="29">
        <v>6000</v>
      </c>
      <c r="K95" s="4">
        <f t="shared" si="1"/>
        <v>-12895.1116192937</v>
      </c>
    </row>
    <row r="96" spans="1:11">
      <c r="A96" s="3">
        <v>94</v>
      </c>
      <c r="B96" s="8" t="s">
        <v>138</v>
      </c>
      <c r="C96" s="27">
        <v>-9850</v>
      </c>
      <c r="G96">
        <v>150</v>
      </c>
      <c r="I96" s="23">
        <v>2000</v>
      </c>
      <c r="J96" s="29">
        <v>6000</v>
      </c>
      <c r="K96" s="4">
        <f t="shared" si="1"/>
        <v>-17700</v>
      </c>
    </row>
    <row r="97" spans="1:11">
      <c r="A97" s="3">
        <v>95</v>
      </c>
      <c r="B97" s="8" t="s">
        <v>118</v>
      </c>
      <c r="C97" s="27">
        <v>-12900</v>
      </c>
      <c r="G97">
        <v>300</v>
      </c>
      <c r="I97" s="23">
        <v>2000</v>
      </c>
      <c r="J97" s="29">
        <v>3000</v>
      </c>
      <c r="K97" s="4">
        <f t="shared" si="1"/>
        <v>-17600</v>
      </c>
    </row>
    <row r="98" spans="1:11">
      <c r="A98" s="3">
        <v>96</v>
      </c>
      <c r="B98" s="8" t="s">
        <v>139</v>
      </c>
      <c r="C98" s="27">
        <v>-8000</v>
      </c>
      <c r="D98" s="30"/>
      <c r="E98" s="30"/>
      <c r="I98" s="23">
        <v>2000</v>
      </c>
      <c r="J98" s="29">
        <v>6000</v>
      </c>
      <c r="K98" s="4">
        <f t="shared" si="1"/>
        <v>-16000</v>
      </c>
    </row>
    <row r="99" spans="1:11">
      <c r="A99" s="3">
        <v>97</v>
      </c>
      <c r="B99" s="82" t="s">
        <v>120</v>
      </c>
      <c r="C99" s="27">
        <v>32520.9543834498</v>
      </c>
      <c r="I99" s="18">
        <v>2000</v>
      </c>
      <c r="J99" s="29">
        <v>6000</v>
      </c>
      <c r="K99" s="4">
        <f t="shared" si="1"/>
        <v>24520.9543834498</v>
      </c>
    </row>
    <row r="100" spans="1:11">
      <c r="A100" s="3">
        <v>98</v>
      </c>
      <c r="B100" s="5" t="s">
        <v>205</v>
      </c>
      <c r="C100" s="27">
        <v>1600</v>
      </c>
      <c r="E100">
        <v>700</v>
      </c>
      <c r="G100">
        <v>300</v>
      </c>
      <c r="H100">
        <v>300</v>
      </c>
      <c r="I100" s="18">
        <v>2000</v>
      </c>
      <c r="J100" s="29">
        <v>6000</v>
      </c>
      <c r="K100" s="4">
        <f t="shared" si="1"/>
        <v>-5100</v>
      </c>
    </row>
    <row r="101" spans="1:11">
      <c r="A101" s="3">
        <v>99</v>
      </c>
      <c r="B101" s="25" t="s">
        <v>183</v>
      </c>
      <c r="C101" s="27">
        <v>950</v>
      </c>
      <c r="G101">
        <v>150</v>
      </c>
      <c r="I101" s="18">
        <v>1000</v>
      </c>
      <c r="J101" s="29">
        <v>6000</v>
      </c>
      <c r="K101" s="4">
        <f t="shared" si="1"/>
        <v>-5900</v>
      </c>
    </row>
    <row r="102" spans="1:11">
      <c r="A102" s="3">
        <v>100</v>
      </c>
      <c r="B102" s="25" t="s">
        <v>206</v>
      </c>
      <c r="C102" s="27">
        <v>-300</v>
      </c>
      <c r="G102">
        <v>150</v>
      </c>
      <c r="I102" s="18">
        <v>1000</v>
      </c>
      <c r="J102" s="29">
        <v>6000</v>
      </c>
      <c r="K102" s="4">
        <f t="shared" si="1"/>
        <v>-7150</v>
      </c>
    </row>
    <row r="103" spans="1:11">
      <c r="A103" s="3">
        <v>101</v>
      </c>
      <c r="B103" s="25" t="s">
        <v>207</v>
      </c>
      <c r="C103" s="27">
        <v>600</v>
      </c>
      <c r="I103" s="18">
        <v>1000</v>
      </c>
      <c r="J103" s="29">
        <v>3000</v>
      </c>
      <c r="K103" s="4">
        <f t="shared" si="1"/>
        <v>-3400</v>
      </c>
    </row>
    <row r="104" spans="1:11">
      <c r="A104" s="3">
        <v>102</v>
      </c>
      <c r="B104" s="25" t="s">
        <v>208</v>
      </c>
      <c r="C104" s="27">
        <v>-1200</v>
      </c>
      <c r="G104">
        <v>150</v>
      </c>
      <c r="I104" s="18">
        <v>1000</v>
      </c>
      <c r="J104" s="29">
        <v>3000</v>
      </c>
      <c r="K104" s="4">
        <f t="shared" si="1"/>
        <v>-5050</v>
      </c>
    </row>
    <row r="105" ht="15.75" customHeight="1" spans="1:11">
      <c r="A105" s="3">
        <v>103</v>
      </c>
      <c r="B105" s="25" t="s">
        <v>246</v>
      </c>
      <c r="C105" s="27">
        <v>-1800</v>
      </c>
      <c r="I105" s="19">
        <v>2000</v>
      </c>
      <c r="J105" s="32">
        <v>1000</v>
      </c>
      <c r="K105" s="4">
        <f t="shared" si="1"/>
        <v>-4800</v>
      </c>
    </row>
    <row r="106" spans="1:11">
      <c r="A106" s="3">
        <v>104</v>
      </c>
      <c r="B106" s="25" t="s">
        <v>247</v>
      </c>
      <c r="C106" s="27">
        <v>-200</v>
      </c>
      <c r="G106">
        <v>300</v>
      </c>
      <c r="I106" s="19">
        <v>1000</v>
      </c>
      <c r="J106" s="32">
        <v>0</v>
      </c>
      <c r="K106" s="4">
        <f t="shared" si="1"/>
        <v>-900</v>
      </c>
    </row>
    <row r="107" spans="1:11">
      <c r="A107" s="3">
        <v>105</v>
      </c>
      <c r="B107" s="25" t="s">
        <v>270</v>
      </c>
      <c r="C107" s="31">
        <v>0</v>
      </c>
      <c r="I107" s="19">
        <v>1000</v>
      </c>
      <c r="J107" s="32">
        <v>0</v>
      </c>
      <c r="K107" s="4">
        <f t="shared" si="1"/>
        <v>-1000</v>
      </c>
    </row>
    <row r="108" spans="1:11">
      <c r="A108" s="3">
        <v>106</v>
      </c>
      <c r="B108" s="10" t="s">
        <v>122</v>
      </c>
      <c r="C108" s="31">
        <v>0</v>
      </c>
      <c r="K108" s="4">
        <f t="shared" si="1"/>
        <v>0</v>
      </c>
    </row>
    <row r="109" spans="1:11">
      <c r="A109" s="3">
        <v>107</v>
      </c>
      <c r="B109" s="86" t="s">
        <v>124</v>
      </c>
      <c r="C109" s="27">
        <v>142.85151713735</v>
      </c>
      <c r="K109" s="4">
        <f t="shared" si="1"/>
        <v>142.85151713735</v>
      </c>
    </row>
    <row r="110" spans="1:11">
      <c r="A110" s="3">
        <v>108</v>
      </c>
      <c r="B110" s="10" t="s">
        <v>119</v>
      </c>
      <c r="C110" s="27">
        <v>24649.0521136951</v>
      </c>
      <c r="K110" s="4">
        <f t="shared" si="1"/>
        <v>24649.0521136951</v>
      </c>
    </row>
    <row r="111" spans="1:11">
      <c r="A111" s="3">
        <v>109</v>
      </c>
      <c r="B111" s="10" t="s">
        <v>271</v>
      </c>
      <c r="C111" s="31">
        <v>0</v>
      </c>
      <c r="I111">
        <v>1000</v>
      </c>
      <c r="J111">
        <v>0</v>
      </c>
      <c r="K111" s="4">
        <f t="shared" si="1"/>
        <v>-1000</v>
      </c>
    </row>
    <row r="112" spans="1:12">
      <c r="A112" s="3">
        <v>110</v>
      </c>
      <c r="B112" s="26" t="s">
        <v>224</v>
      </c>
      <c r="C112">
        <v>0</v>
      </c>
      <c r="H112">
        <v>300</v>
      </c>
      <c r="K112" s="4">
        <v>0</v>
      </c>
      <c r="L112" s="17" t="s">
        <v>272</v>
      </c>
    </row>
    <row r="113" spans="1:11">
      <c r="A113" s="3">
        <v>111</v>
      </c>
      <c r="B113" s="26" t="s">
        <v>226</v>
      </c>
      <c r="C113">
        <v>0</v>
      </c>
      <c r="K113" s="4">
        <f t="shared" si="1"/>
        <v>0</v>
      </c>
    </row>
    <row r="114" spans="1:11">
      <c r="A114" s="3">
        <v>112</v>
      </c>
      <c r="B114" s="26" t="s">
        <v>228</v>
      </c>
      <c r="C114">
        <v>0</v>
      </c>
      <c r="K114" s="4">
        <f t="shared" si="1"/>
        <v>0</v>
      </c>
    </row>
    <row r="115" spans="1:11">
      <c r="A115" s="3">
        <v>113</v>
      </c>
      <c r="B115" s="26" t="s">
        <v>229</v>
      </c>
      <c r="C115">
        <v>0</v>
      </c>
      <c r="K115" s="4">
        <f t="shared" si="1"/>
        <v>0</v>
      </c>
    </row>
    <row r="116" spans="1:11">
      <c r="A116" s="3">
        <v>114</v>
      </c>
      <c r="B116" s="26" t="s">
        <v>230</v>
      </c>
      <c r="C116">
        <v>0</v>
      </c>
      <c r="K116" s="4">
        <f t="shared" si="1"/>
        <v>0</v>
      </c>
    </row>
    <row r="117" spans="1:11">
      <c r="A117" s="3">
        <v>115</v>
      </c>
      <c r="B117" s="26" t="s">
        <v>231</v>
      </c>
      <c r="C117">
        <v>0</v>
      </c>
      <c r="K117" s="4">
        <f t="shared" si="1"/>
        <v>0</v>
      </c>
    </row>
    <row r="118" spans="1:11">
      <c r="A118" s="3">
        <v>116</v>
      </c>
      <c r="B118" s="26" t="s">
        <v>232</v>
      </c>
      <c r="C118">
        <v>0</v>
      </c>
      <c r="K118" s="4">
        <f t="shared" si="1"/>
        <v>0</v>
      </c>
    </row>
    <row r="119" spans="1:11">
      <c r="A119" s="3">
        <v>117</v>
      </c>
      <c r="B119" s="26" t="s">
        <v>233</v>
      </c>
      <c r="C119">
        <v>0</v>
      </c>
      <c r="K119" s="4">
        <f t="shared" si="1"/>
        <v>0</v>
      </c>
    </row>
    <row r="120" spans="1:12">
      <c r="A120" s="3">
        <v>118</v>
      </c>
      <c r="B120" s="26" t="s">
        <v>234</v>
      </c>
      <c r="C120">
        <v>0</v>
      </c>
      <c r="G120">
        <v>150</v>
      </c>
      <c r="K120" s="4">
        <v>0</v>
      </c>
      <c r="L120" s="17" t="s">
        <v>273</v>
      </c>
    </row>
    <row r="121" spans="1:11">
      <c r="A121" s="12" t="s">
        <v>127</v>
      </c>
      <c r="B121" s="13"/>
      <c r="C121" s="4">
        <f>SUM(C3:C120)</f>
        <v>4023986.29960043</v>
      </c>
      <c r="D121" s="4"/>
      <c r="G121" s="17">
        <f>SUM(G3:G120)</f>
        <v>9150</v>
      </c>
      <c r="H121">
        <f t="shared" ref="H121:J121" si="2">SUM(H3:H119)</f>
        <v>2700</v>
      </c>
      <c r="I121" s="20">
        <f t="shared" si="2"/>
        <v>235700</v>
      </c>
      <c r="J121">
        <f t="shared" si="2"/>
        <v>925700</v>
      </c>
      <c r="K121" s="4">
        <f>SUM(K3:K120)</f>
        <v>2888236.29960043</v>
      </c>
    </row>
  </sheetData>
  <mergeCells count="1">
    <mergeCell ref="A1:L1"/>
  </mergeCells>
  <pageMargins left="0.747916666666667" right="0.747916666666667" top="0.393055555555556" bottom="0.393055555555556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7"/>
  <sheetViews>
    <sheetView workbookViewId="0">
      <selection activeCell="C117" sqref="C117"/>
    </sheetView>
  </sheetViews>
  <sheetFormatPr defaultColWidth="9" defaultRowHeight="14.25"/>
  <cols>
    <col min="3" max="3" width="15.5" customWidth="1"/>
    <col min="9" max="9" width="18.75" customWidth="1"/>
  </cols>
  <sheetData>
    <row r="1" ht="20.25" spans="1:12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0">
      <c r="A2" s="2" t="s">
        <v>18</v>
      </c>
      <c r="B2" s="2" t="s">
        <v>19</v>
      </c>
      <c r="C2" s="2" t="s">
        <v>275</v>
      </c>
      <c r="D2" s="2" t="s">
        <v>134</v>
      </c>
      <c r="E2" s="2" t="s">
        <v>276</v>
      </c>
      <c r="F2" s="2" t="s">
        <v>277</v>
      </c>
      <c r="G2" s="2" t="s">
        <v>278</v>
      </c>
      <c r="H2" s="2" t="s">
        <v>279</v>
      </c>
      <c r="I2" s="2" t="s">
        <v>280</v>
      </c>
      <c r="J2" s="15" t="s">
        <v>23</v>
      </c>
    </row>
    <row r="3" spans="1:9">
      <c r="A3" s="3">
        <v>1</v>
      </c>
      <c r="B3" s="3" t="s">
        <v>24</v>
      </c>
      <c r="C3" s="4">
        <v>86361.1952653195</v>
      </c>
      <c r="D3">
        <v>1500</v>
      </c>
      <c r="E3">
        <v>3000</v>
      </c>
      <c r="F3">
        <v>1000</v>
      </c>
      <c r="G3">
        <v>300</v>
      </c>
      <c r="H3" s="23">
        <v>3000</v>
      </c>
      <c r="I3" s="22">
        <f>C3+D3+E3+F3+G3-H3</f>
        <v>89161.1952653195</v>
      </c>
    </row>
    <row r="4" spans="1:9">
      <c r="A4" s="3">
        <v>2</v>
      </c>
      <c r="B4" s="82" t="s">
        <v>25</v>
      </c>
      <c r="C4" s="4">
        <v>34127.5831639015</v>
      </c>
      <c r="E4">
        <v>3000</v>
      </c>
      <c r="F4">
        <v>1000</v>
      </c>
      <c r="H4" s="23">
        <v>3000</v>
      </c>
      <c r="I4" s="22">
        <f t="shared" ref="I4:I67" si="0">C4+D4+E4+F4+G4-H4</f>
        <v>35127.5831639015</v>
      </c>
    </row>
    <row r="5" spans="1:9">
      <c r="A5" s="3">
        <v>3</v>
      </c>
      <c r="B5" s="25" t="s">
        <v>164</v>
      </c>
      <c r="C5" s="4">
        <v>2275</v>
      </c>
      <c r="E5">
        <v>3000</v>
      </c>
      <c r="F5">
        <v>1000</v>
      </c>
      <c r="H5" s="23">
        <v>3000</v>
      </c>
      <c r="I5" s="22">
        <f t="shared" si="0"/>
        <v>3275</v>
      </c>
    </row>
    <row r="6" spans="1:9">
      <c r="A6" s="3">
        <v>4</v>
      </c>
      <c r="B6" s="82" t="s">
        <v>26</v>
      </c>
      <c r="C6" s="4">
        <v>39917.9943061305</v>
      </c>
      <c r="E6">
        <v>3000</v>
      </c>
      <c r="F6">
        <v>1000</v>
      </c>
      <c r="H6" s="23">
        <v>2000</v>
      </c>
      <c r="I6" s="22">
        <f t="shared" si="0"/>
        <v>41917.9943061305</v>
      </c>
    </row>
    <row r="7" spans="1:9">
      <c r="A7" s="3">
        <v>5</v>
      </c>
      <c r="B7" s="82" t="s">
        <v>27</v>
      </c>
      <c r="C7" s="4">
        <v>58569.1701397816</v>
      </c>
      <c r="E7">
        <v>3000</v>
      </c>
      <c r="F7">
        <v>1000</v>
      </c>
      <c r="G7">
        <v>300</v>
      </c>
      <c r="H7" s="23">
        <v>3000</v>
      </c>
      <c r="I7" s="22">
        <f t="shared" si="0"/>
        <v>59869.1701397816</v>
      </c>
    </row>
    <row r="8" spans="1:9">
      <c r="A8" s="3">
        <v>6</v>
      </c>
      <c r="B8" s="82" t="s">
        <v>28</v>
      </c>
      <c r="C8" s="4">
        <v>63624.3282041186</v>
      </c>
      <c r="E8">
        <v>3000</v>
      </c>
      <c r="F8">
        <v>1000</v>
      </c>
      <c r="H8" s="23">
        <v>3000</v>
      </c>
      <c r="I8" s="22">
        <f t="shared" si="0"/>
        <v>64624.3282041186</v>
      </c>
    </row>
    <row r="9" spans="1:9">
      <c r="A9" s="3">
        <v>7</v>
      </c>
      <c r="B9" s="82" t="s">
        <v>29</v>
      </c>
      <c r="C9" s="4">
        <v>24862.9396668623</v>
      </c>
      <c r="E9">
        <v>3000</v>
      </c>
      <c r="F9">
        <v>1000</v>
      </c>
      <c r="H9" s="23">
        <v>2000</v>
      </c>
      <c r="I9" s="22">
        <f t="shared" si="0"/>
        <v>26862.9396668623</v>
      </c>
    </row>
    <row r="10" spans="1:9">
      <c r="A10" s="3">
        <v>8</v>
      </c>
      <c r="B10" s="82" t="s">
        <v>30</v>
      </c>
      <c r="C10" s="4">
        <v>12376.4572920539</v>
      </c>
      <c r="E10">
        <v>3000</v>
      </c>
      <c r="F10">
        <v>1000</v>
      </c>
      <c r="H10" s="23">
        <v>2000</v>
      </c>
      <c r="I10" s="22">
        <f t="shared" si="0"/>
        <v>14376.4572920539</v>
      </c>
    </row>
    <row r="11" spans="1:9">
      <c r="A11" s="3">
        <v>9</v>
      </c>
      <c r="B11" s="82" t="s">
        <v>31</v>
      </c>
      <c r="C11" s="4">
        <v>3484.9037508211</v>
      </c>
      <c r="E11">
        <v>3000</v>
      </c>
      <c r="F11">
        <v>1000</v>
      </c>
      <c r="H11" s="23">
        <v>2000</v>
      </c>
      <c r="I11" s="22">
        <f t="shared" si="0"/>
        <v>5484.9037508211</v>
      </c>
    </row>
    <row r="12" spans="1:9">
      <c r="A12" s="3">
        <v>10</v>
      </c>
      <c r="B12" s="82" t="s">
        <v>32</v>
      </c>
      <c r="C12" s="4">
        <v>2041.6876205247</v>
      </c>
      <c r="E12">
        <v>3000</v>
      </c>
      <c r="F12">
        <v>1000</v>
      </c>
      <c r="H12" s="23">
        <v>2900</v>
      </c>
      <c r="I12" s="22">
        <f t="shared" si="0"/>
        <v>3141.6876205247</v>
      </c>
    </row>
    <row r="13" spans="1:9">
      <c r="A13" s="3">
        <v>11</v>
      </c>
      <c r="B13" s="82" t="s">
        <v>33</v>
      </c>
      <c r="C13" s="4">
        <v>35822.1622452479</v>
      </c>
      <c r="E13">
        <v>3000</v>
      </c>
      <c r="F13">
        <v>1000</v>
      </c>
      <c r="G13">
        <v>300</v>
      </c>
      <c r="H13" s="23">
        <v>2000</v>
      </c>
      <c r="I13" s="22">
        <f t="shared" si="0"/>
        <v>38122.1622452479</v>
      </c>
    </row>
    <row r="14" spans="1:9">
      <c r="A14" s="3">
        <v>12</v>
      </c>
      <c r="B14" s="82" t="s">
        <v>34</v>
      </c>
      <c r="C14" s="4">
        <v>18474.9693686231</v>
      </c>
      <c r="E14">
        <v>3000</v>
      </c>
      <c r="F14">
        <v>1000</v>
      </c>
      <c r="H14" s="23">
        <v>2000</v>
      </c>
      <c r="I14" s="22">
        <f t="shared" si="0"/>
        <v>20474.9693686231</v>
      </c>
    </row>
    <row r="15" spans="1:9">
      <c r="A15" s="3">
        <v>13</v>
      </c>
      <c r="B15" s="82" t="s">
        <v>35</v>
      </c>
      <c r="C15" s="4">
        <v>-164.3831485477</v>
      </c>
      <c r="E15">
        <v>2000</v>
      </c>
      <c r="F15">
        <v>0</v>
      </c>
      <c r="H15" s="23">
        <v>2000</v>
      </c>
      <c r="I15" s="22">
        <f t="shared" si="0"/>
        <v>-164.3831485477</v>
      </c>
    </row>
    <row r="16" spans="1:9">
      <c r="A16" s="3">
        <v>14</v>
      </c>
      <c r="B16" s="82" t="s">
        <v>36</v>
      </c>
      <c r="C16" s="4">
        <v>-5101.31670955595</v>
      </c>
      <c r="E16">
        <v>3000</v>
      </c>
      <c r="F16">
        <v>0</v>
      </c>
      <c r="H16" s="23">
        <v>2000</v>
      </c>
      <c r="I16" s="22">
        <f t="shared" si="0"/>
        <v>-4101.31670955595</v>
      </c>
    </row>
    <row r="17" spans="1:9">
      <c r="A17" s="3">
        <v>15</v>
      </c>
      <c r="B17" s="82" t="s">
        <v>37</v>
      </c>
      <c r="C17" s="4">
        <v>32457.0617731937</v>
      </c>
      <c r="E17">
        <v>3000</v>
      </c>
      <c r="F17">
        <v>1000</v>
      </c>
      <c r="H17" s="23">
        <v>2000</v>
      </c>
      <c r="I17" s="22">
        <f t="shared" si="0"/>
        <v>34457.0617731937</v>
      </c>
    </row>
    <row r="18" spans="1:9">
      <c r="A18" s="3">
        <v>16</v>
      </c>
      <c r="B18" s="82" t="s">
        <v>38</v>
      </c>
      <c r="C18" s="4">
        <v>101717.207607554</v>
      </c>
      <c r="D18">
        <v>2000</v>
      </c>
      <c r="E18">
        <v>3000</v>
      </c>
      <c r="F18">
        <v>1000</v>
      </c>
      <c r="G18">
        <v>300</v>
      </c>
      <c r="H18" s="23">
        <v>3000</v>
      </c>
      <c r="I18" s="22">
        <f t="shared" si="0"/>
        <v>105017.207607554</v>
      </c>
    </row>
    <row r="19" spans="1:9">
      <c r="A19" s="3">
        <v>17</v>
      </c>
      <c r="B19" s="82" t="s">
        <v>39</v>
      </c>
      <c r="C19" s="4">
        <v>15502.0281564946</v>
      </c>
      <c r="E19">
        <v>3000</v>
      </c>
      <c r="F19">
        <v>0</v>
      </c>
      <c r="H19" s="23">
        <v>2000</v>
      </c>
      <c r="I19" s="22">
        <f t="shared" si="0"/>
        <v>16502.0281564946</v>
      </c>
    </row>
    <row r="20" spans="1:9">
      <c r="A20" s="3">
        <v>18</v>
      </c>
      <c r="B20" s="82" t="s">
        <v>40</v>
      </c>
      <c r="C20" s="4">
        <v>19820.7656368525</v>
      </c>
      <c r="E20">
        <v>3000</v>
      </c>
      <c r="F20">
        <v>1000</v>
      </c>
      <c r="H20" s="23">
        <v>2500</v>
      </c>
      <c r="I20" s="22">
        <f t="shared" si="0"/>
        <v>21320.7656368525</v>
      </c>
    </row>
    <row r="21" spans="1:9">
      <c r="A21" s="3">
        <v>19</v>
      </c>
      <c r="B21" s="82" t="s">
        <v>41</v>
      </c>
      <c r="C21" s="4">
        <v>60257.2903981815</v>
      </c>
      <c r="E21">
        <v>3000</v>
      </c>
      <c r="F21">
        <v>1000</v>
      </c>
      <c r="H21" s="23">
        <v>2000</v>
      </c>
      <c r="I21" s="22">
        <f t="shared" si="0"/>
        <v>62257.2903981815</v>
      </c>
    </row>
    <row r="22" spans="1:9">
      <c r="A22" s="3">
        <v>20</v>
      </c>
      <c r="B22" s="82" t="s">
        <v>42</v>
      </c>
      <c r="C22" s="4">
        <v>95598.106451309</v>
      </c>
      <c r="E22">
        <v>3000</v>
      </c>
      <c r="F22">
        <v>1000</v>
      </c>
      <c r="H22" s="23">
        <v>4000</v>
      </c>
      <c r="I22" s="22">
        <f t="shared" si="0"/>
        <v>95598.106451309</v>
      </c>
    </row>
    <row r="23" spans="1:9">
      <c r="A23" s="3">
        <v>21</v>
      </c>
      <c r="B23" s="82" t="s">
        <v>43</v>
      </c>
      <c r="C23" s="4">
        <v>47264.0810923407</v>
      </c>
      <c r="E23">
        <v>3000</v>
      </c>
      <c r="F23">
        <v>1000</v>
      </c>
      <c r="H23" s="23">
        <v>2000</v>
      </c>
      <c r="I23" s="22">
        <f t="shared" si="0"/>
        <v>49264.0810923407</v>
      </c>
    </row>
    <row r="24" spans="1:9">
      <c r="A24" s="3">
        <v>22</v>
      </c>
      <c r="B24" s="82" t="s">
        <v>44</v>
      </c>
      <c r="C24" s="4">
        <v>28929.7132924688</v>
      </c>
      <c r="E24">
        <v>2000</v>
      </c>
      <c r="F24">
        <v>1000</v>
      </c>
      <c r="G24">
        <v>300</v>
      </c>
      <c r="H24" s="23">
        <v>2000</v>
      </c>
      <c r="I24" s="22">
        <f t="shared" si="0"/>
        <v>30229.7132924688</v>
      </c>
    </row>
    <row r="25" spans="1:9">
      <c r="A25" s="3">
        <v>23</v>
      </c>
      <c r="B25" s="82" t="s">
        <v>45</v>
      </c>
      <c r="C25" s="4">
        <v>8195.1081518066</v>
      </c>
      <c r="E25">
        <v>3000</v>
      </c>
      <c r="F25">
        <v>1000</v>
      </c>
      <c r="H25" s="23">
        <v>1900</v>
      </c>
      <c r="I25" s="22">
        <f t="shared" si="0"/>
        <v>10295.1081518066</v>
      </c>
    </row>
    <row r="26" spans="1:9">
      <c r="A26" s="3">
        <v>24</v>
      </c>
      <c r="B26" s="82" t="s">
        <v>46</v>
      </c>
      <c r="C26" s="4">
        <v>38743.6143142708</v>
      </c>
      <c r="E26">
        <v>3000</v>
      </c>
      <c r="F26">
        <v>1000</v>
      </c>
      <c r="H26" s="23">
        <v>6000</v>
      </c>
      <c r="I26" s="22">
        <f t="shared" si="0"/>
        <v>36743.6143142708</v>
      </c>
    </row>
    <row r="27" spans="1:9">
      <c r="A27" s="3">
        <v>25</v>
      </c>
      <c r="B27" s="82" t="s">
        <v>47</v>
      </c>
      <c r="C27" s="4">
        <v>70666.4699578227</v>
      </c>
      <c r="E27">
        <v>3000</v>
      </c>
      <c r="F27">
        <v>1000</v>
      </c>
      <c r="H27" s="23">
        <v>3000</v>
      </c>
      <c r="I27" s="22">
        <f t="shared" si="0"/>
        <v>71666.4699578227</v>
      </c>
    </row>
    <row r="28" spans="1:9">
      <c r="A28" s="3">
        <v>26</v>
      </c>
      <c r="B28" s="82" t="s">
        <v>48</v>
      </c>
      <c r="C28" s="4">
        <v>29510.0734983844</v>
      </c>
      <c r="D28">
        <v>3000</v>
      </c>
      <c r="E28">
        <v>3000</v>
      </c>
      <c r="F28">
        <v>1000</v>
      </c>
      <c r="G28">
        <v>300</v>
      </c>
      <c r="H28" s="23">
        <v>2000</v>
      </c>
      <c r="I28" s="22">
        <f t="shared" si="0"/>
        <v>34810.0734983844</v>
      </c>
    </row>
    <row r="29" spans="1:9">
      <c r="A29" s="3">
        <v>27</v>
      </c>
      <c r="B29" s="82" t="s">
        <v>49</v>
      </c>
      <c r="C29" s="4">
        <v>55141.0389632014</v>
      </c>
      <c r="E29">
        <v>3000</v>
      </c>
      <c r="F29">
        <v>1000</v>
      </c>
      <c r="G29">
        <v>300</v>
      </c>
      <c r="H29" s="23">
        <v>2900</v>
      </c>
      <c r="I29" s="22">
        <f t="shared" si="0"/>
        <v>56541.0389632014</v>
      </c>
    </row>
    <row r="30" spans="1:9">
      <c r="A30" s="3">
        <v>28</v>
      </c>
      <c r="B30" s="82" t="s">
        <v>50</v>
      </c>
      <c r="C30" s="4">
        <v>7013.4832733067</v>
      </c>
      <c r="E30">
        <v>3000</v>
      </c>
      <c r="F30">
        <v>1000</v>
      </c>
      <c r="H30" s="23">
        <v>2000</v>
      </c>
      <c r="I30" s="22">
        <f t="shared" si="0"/>
        <v>9013.4832733067</v>
      </c>
    </row>
    <row r="31" spans="1:9">
      <c r="A31" s="3">
        <v>29</v>
      </c>
      <c r="B31" s="82" t="s">
        <v>51</v>
      </c>
      <c r="C31" s="4">
        <v>-7507.05706275873</v>
      </c>
      <c r="E31">
        <v>3000</v>
      </c>
      <c r="F31">
        <v>0</v>
      </c>
      <c r="H31" s="23">
        <v>2400</v>
      </c>
      <c r="I31" s="22">
        <f t="shared" si="0"/>
        <v>-6907.05706275873</v>
      </c>
    </row>
    <row r="32" spans="1:9">
      <c r="A32" s="3">
        <v>30</v>
      </c>
      <c r="B32" s="82" t="s">
        <v>52</v>
      </c>
      <c r="C32" s="4">
        <v>104191.488944016</v>
      </c>
      <c r="E32">
        <v>3000</v>
      </c>
      <c r="F32">
        <v>0</v>
      </c>
      <c r="H32" s="23">
        <v>4000</v>
      </c>
      <c r="I32" s="22">
        <f t="shared" si="0"/>
        <v>103191.488944016</v>
      </c>
    </row>
    <row r="33" spans="1:9">
      <c r="A33" s="3">
        <v>31</v>
      </c>
      <c r="B33" s="82" t="s">
        <v>53</v>
      </c>
      <c r="C33" s="4">
        <v>-3627.53668895062</v>
      </c>
      <c r="E33">
        <v>3000</v>
      </c>
      <c r="F33">
        <v>0</v>
      </c>
      <c r="H33" s="23">
        <v>2000</v>
      </c>
      <c r="I33" s="22">
        <f t="shared" si="0"/>
        <v>-2627.53668895062</v>
      </c>
    </row>
    <row r="34" spans="1:9">
      <c r="A34" s="3">
        <v>32</v>
      </c>
      <c r="B34" s="82" t="s">
        <v>54</v>
      </c>
      <c r="C34" s="4">
        <v>29752.4453198116</v>
      </c>
      <c r="E34">
        <v>3000</v>
      </c>
      <c r="F34">
        <v>1000</v>
      </c>
      <c r="H34" s="23">
        <v>2000</v>
      </c>
      <c r="I34" s="22">
        <f t="shared" si="0"/>
        <v>31752.4453198116</v>
      </c>
    </row>
    <row r="35" spans="1:9">
      <c r="A35" s="3">
        <v>33</v>
      </c>
      <c r="B35" s="82" t="s">
        <v>55</v>
      </c>
      <c r="C35" s="4">
        <v>10203.0106127938</v>
      </c>
      <c r="E35">
        <v>3000</v>
      </c>
      <c r="F35">
        <v>1000</v>
      </c>
      <c r="H35" s="23">
        <v>2000</v>
      </c>
      <c r="I35" s="22">
        <f t="shared" si="0"/>
        <v>12203.0106127938</v>
      </c>
    </row>
    <row r="36" spans="1:9">
      <c r="A36" s="3">
        <v>34</v>
      </c>
      <c r="B36" s="82" t="s">
        <v>56</v>
      </c>
      <c r="C36" s="4">
        <v>7079.8432768356</v>
      </c>
      <c r="E36">
        <v>3000</v>
      </c>
      <c r="F36">
        <v>1000</v>
      </c>
      <c r="H36" s="23">
        <v>2500</v>
      </c>
      <c r="I36" s="22">
        <f t="shared" si="0"/>
        <v>8579.8432768356</v>
      </c>
    </row>
    <row r="37" spans="1:9">
      <c r="A37" s="3">
        <v>35</v>
      </c>
      <c r="B37" s="82" t="s">
        <v>57</v>
      </c>
      <c r="C37" s="4">
        <v>26591.5469003962</v>
      </c>
      <c r="E37">
        <v>3000</v>
      </c>
      <c r="F37">
        <v>1000</v>
      </c>
      <c r="H37" s="23">
        <v>2000</v>
      </c>
      <c r="I37" s="22">
        <f t="shared" si="0"/>
        <v>28591.5469003962</v>
      </c>
    </row>
    <row r="38" spans="1:9">
      <c r="A38" s="3">
        <v>36</v>
      </c>
      <c r="B38" s="82" t="s">
        <v>58</v>
      </c>
      <c r="C38" s="4">
        <v>55316.3775702258</v>
      </c>
      <c r="E38">
        <v>3000</v>
      </c>
      <c r="F38">
        <v>1000</v>
      </c>
      <c r="H38" s="23">
        <v>2500</v>
      </c>
      <c r="I38" s="22">
        <f t="shared" si="0"/>
        <v>56816.3775702258</v>
      </c>
    </row>
    <row r="39" spans="1:9">
      <c r="A39" s="3">
        <v>37</v>
      </c>
      <c r="B39" s="82" t="s">
        <v>59</v>
      </c>
      <c r="C39" s="4">
        <v>29737.2377995797</v>
      </c>
      <c r="E39">
        <v>3000</v>
      </c>
      <c r="F39">
        <v>1000</v>
      </c>
      <c r="H39" s="23">
        <v>3000</v>
      </c>
      <c r="I39" s="22">
        <f t="shared" si="0"/>
        <v>30737.2377995797</v>
      </c>
    </row>
    <row r="40" spans="1:9">
      <c r="A40" s="3">
        <v>38</v>
      </c>
      <c r="B40" s="82" t="s">
        <v>60</v>
      </c>
      <c r="C40" s="4">
        <v>34299.966689289</v>
      </c>
      <c r="E40">
        <v>3000</v>
      </c>
      <c r="F40">
        <v>1000</v>
      </c>
      <c r="H40" s="23">
        <v>2000</v>
      </c>
      <c r="I40" s="22">
        <f t="shared" si="0"/>
        <v>36299.966689289</v>
      </c>
    </row>
    <row r="41" spans="1:9">
      <c r="A41" s="3">
        <v>39</v>
      </c>
      <c r="B41" s="82" t="s">
        <v>61</v>
      </c>
      <c r="C41" s="4">
        <v>45851.5420712528</v>
      </c>
      <c r="E41">
        <v>3000</v>
      </c>
      <c r="F41">
        <v>1000</v>
      </c>
      <c r="H41" s="23">
        <v>3000</v>
      </c>
      <c r="I41" s="22">
        <f t="shared" si="0"/>
        <v>46851.5420712528</v>
      </c>
    </row>
    <row r="42" spans="1:9">
      <c r="A42" s="3">
        <v>40</v>
      </c>
      <c r="B42" s="82" t="s">
        <v>62</v>
      </c>
      <c r="C42" s="4">
        <v>43727.4826956199</v>
      </c>
      <c r="E42">
        <v>3000</v>
      </c>
      <c r="F42">
        <v>1000</v>
      </c>
      <c r="H42" s="23">
        <v>2300</v>
      </c>
      <c r="I42" s="22">
        <f t="shared" si="0"/>
        <v>45427.4826956199</v>
      </c>
    </row>
    <row r="43" spans="1:9">
      <c r="A43" s="3">
        <v>41</v>
      </c>
      <c r="B43" s="85" t="s">
        <v>64</v>
      </c>
      <c r="C43" s="4">
        <v>7115.2766115246</v>
      </c>
      <c r="I43" s="22">
        <f t="shared" si="0"/>
        <v>7115.2766115246</v>
      </c>
    </row>
    <row r="44" spans="1:9">
      <c r="A44" s="3">
        <v>42</v>
      </c>
      <c r="B44" s="82" t="s">
        <v>65</v>
      </c>
      <c r="C44" s="4">
        <v>-2190.14528426523</v>
      </c>
      <c r="E44">
        <v>3000</v>
      </c>
      <c r="F44">
        <v>1000</v>
      </c>
      <c r="H44" s="23">
        <v>1900</v>
      </c>
      <c r="I44" s="22">
        <f t="shared" si="0"/>
        <v>-90.1452842652297</v>
      </c>
    </row>
    <row r="45" spans="1:9">
      <c r="A45" s="3">
        <v>43</v>
      </c>
      <c r="B45" s="82" t="s">
        <v>66</v>
      </c>
      <c r="C45" s="4">
        <v>57970.4905774781</v>
      </c>
      <c r="E45">
        <v>3000</v>
      </c>
      <c r="F45">
        <v>1000</v>
      </c>
      <c r="G45">
        <v>300</v>
      </c>
      <c r="H45" s="23">
        <v>3000</v>
      </c>
      <c r="I45" s="22">
        <f t="shared" si="0"/>
        <v>59270.4905774781</v>
      </c>
    </row>
    <row r="46" spans="1:9">
      <c r="A46" s="3">
        <v>44</v>
      </c>
      <c r="B46" s="82" t="s">
        <v>67</v>
      </c>
      <c r="C46" s="4">
        <v>44501.8735333324</v>
      </c>
      <c r="E46">
        <v>3000</v>
      </c>
      <c r="F46">
        <v>1000</v>
      </c>
      <c r="H46" s="23">
        <v>3000</v>
      </c>
      <c r="I46" s="22">
        <f t="shared" si="0"/>
        <v>45501.8735333324</v>
      </c>
    </row>
    <row r="47" spans="1:9">
      <c r="A47" s="3">
        <v>45</v>
      </c>
      <c r="B47" s="82" t="s">
        <v>68</v>
      </c>
      <c r="C47" s="4">
        <v>23617.544589007</v>
      </c>
      <c r="E47">
        <v>3000</v>
      </c>
      <c r="F47">
        <v>1000</v>
      </c>
      <c r="H47" s="23">
        <v>2000</v>
      </c>
      <c r="I47" s="22">
        <f t="shared" si="0"/>
        <v>25617.544589007</v>
      </c>
    </row>
    <row r="48" spans="1:9">
      <c r="A48" s="3">
        <v>46</v>
      </c>
      <c r="B48" s="82" t="s">
        <v>69</v>
      </c>
      <c r="C48" s="4">
        <v>36536.2877954598</v>
      </c>
      <c r="E48">
        <v>3000</v>
      </c>
      <c r="F48">
        <v>1000</v>
      </c>
      <c r="H48" s="23">
        <v>2300</v>
      </c>
      <c r="I48" s="22">
        <f t="shared" si="0"/>
        <v>38236.2877954598</v>
      </c>
    </row>
    <row r="49" spans="1:9">
      <c r="A49" s="3">
        <v>47</v>
      </c>
      <c r="B49" s="82" t="s">
        <v>70</v>
      </c>
      <c r="C49" s="4">
        <v>-3858.14305783844</v>
      </c>
      <c r="E49">
        <v>3000</v>
      </c>
      <c r="F49">
        <v>1000</v>
      </c>
      <c r="H49" s="23">
        <v>5500</v>
      </c>
      <c r="I49" s="22">
        <f t="shared" si="0"/>
        <v>-5358.14305783844</v>
      </c>
    </row>
    <row r="50" spans="1:9">
      <c r="A50" s="3">
        <v>48</v>
      </c>
      <c r="B50" s="82" t="s">
        <v>71</v>
      </c>
      <c r="C50" s="4">
        <v>20171.2611050394</v>
      </c>
      <c r="E50">
        <v>3000</v>
      </c>
      <c r="F50">
        <v>1000</v>
      </c>
      <c r="H50" s="23">
        <v>2000</v>
      </c>
      <c r="I50" s="22">
        <f t="shared" si="0"/>
        <v>22171.2611050394</v>
      </c>
    </row>
    <row r="51" spans="1:9">
      <c r="A51" s="3">
        <v>49</v>
      </c>
      <c r="B51" s="5" t="s">
        <v>73</v>
      </c>
      <c r="C51" s="4">
        <v>64096.4865864424</v>
      </c>
      <c r="E51">
        <v>3000</v>
      </c>
      <c r="F51">
        <v>1000</v>
      </c>
      <c r="H51" s="23">
        <v>2500</v>
      </c>
      <c r="I51" s="22">
        <f t="shared" si="0"/>
        <v>65596.4865864424</v>
      </c>
    </row>
    <row r="52" spans="1:9">
      <c r="A52" s="3">
        <v>50</v>
      </c>
      <c r="B52" s="82" t="s">
        <v>74</v>
      </c>
      <c r="C52" s="4">
        <v>-4790.3990750961</v>
      </c>
      <c r="E52">
        <v>3000</v>
      </c>
      <c r="F52">
        <v>0</v>
      </c>
      <c r="H52" s="23">
        <v>2000</v>
      </c>
      <c r="I52" s="22">
        <f t="shared" si="0"/>
        <v>-3790.3990750961</v>
      </c>
    </row>
    <row r="53" spans="1:9">
      <c r="A53" s="3">
        <v>51</v>
      </c>
      <c r="B53" s="82" t="s">
        <v>75</v>
      </c>
      <c r="C53" s="4">
        <v>37872.9379967338</v>
      </c>
      <c r="E53">
        <v>3000</v>
      </c>
      <c r="F53">
        <v>1000</v>
      </c>
      <c r="H53" s="23">
        <v>2000</v>
      </c>
      <c r="I53" s="22">
        <f t="shared" si="0"/>
        <v>39872.9379967338</v>
      </c>
    </row>
    <row r="54" spans="1:9">
      <c r="A54" s="3">
        <v>52</v>
      </c>
      <c r="B54" s="82" t="s">
        <v>76</v>
      </c>
      <c r="C54" s="4">
        <v>37063.3788475733</v>
      </c>
      <c r="E54">
        <v>3000</v>
      </c>
      <c r="F54">
        <v>1000</v>
      </c>
      <c r="H54" s="23">
        <v>2200</v>
      </c>
      <c r="I54" s="22">
        <f t="shared" si="0"/>
        <v>38863.3788475733</v>
      </c>
    </row>
    <row r="55" spans="1:9">
      <c r="A55" s="3">
        <v>53</v>
      </c>
      <c r="B55" s="82" t="s">
        <v>77</v>
      </c>
      <c r="C55" s="4">
        <v>72435.1714588586</v>
      </c>
      <c r="E55">
        <v>3000</v>
      </c>
      <c r="F55">
        <v>1000</v>
      </c>
      <c r="G55">
        <v>300</v>
      </c>
      <c r="H55" s="23">
        <v>3000</v>
      </c>
      <c r="I55" s="22">
        <f t="shared" si="0"/>
        <v>73735.1714588586</v>
      </c>
    </row>
    <row r="56" spans="1:9">
      <c r="A56" s="3">
        <v>54</v>
      </c>
      <c r="B56" s="82" t="s">
        <v>78</v>
      </c>
      <c r="C56" s="4">
        <v>29756.8990576337</v>
      </c>
      <c r="E56">
        <v>3000</v>
      </c>
      <c r="F56">
        <v>1000</v>
      </c>
      <c r="H56" s="23">
        <v>2000</v>
      </c>
      <c r="I56" s="22">
        <f t="shared" si="0"/>
        <v>31756.8990576337</v>
      </c>
    </row>
    <row r="57" spans="1:9">
      <c r="A57" s="3">
        <v>55</v>
      </c>
      <c r="B57" s="82" t="s">
        <v>79</v>
      </c>
      <c r="C57" s="4">
        <v>15869.18673292</v>
      </c>
      <c r="E57">
        <v>3000</v>
      </c>
      <c r="F57">
        <v>1000</v>
      </c>
      <c r="H57" s="23">
        <v>2000</v>
      </c>
      <c r="I57" s="22">
        <f t="shared" si="0"/>
        <v>17869.18673292</v>
      </c>
    </row>
    <row r="58" spans="1:9">
      <c r="A58" s="3">
        <v>56</v>
      </c>
      <c r="B58" s="82" t="s">
        <v>80</v>
      </c>
      <c r="C58" s="4">
        <v>33469.1981954968</v>
      </c>
      <c r="E58">
        <v>3000</v>
      </c>
      <c r="F58">
        <v>1000</v>
      </c>
      <c r="H58" s="23">
        <v>2000</v>
      </c>
      <c r="I58" s="22">
        <f t="shared" si="0"/>
        <v>35469.1981954968</v>
      </c>
    </row>
    <row r="59" spans="1:9">
      <c r="A59" s="3">
        <v>57</v>
      </c>
      <c r="B59" s="82" t="s">
        <v>81</v>
      </c>
      <c r="C59" s="4">
        <v>18365.7139683779</v>
      </c>
      <c r="E59">
        <v>2000</v>
      </c>
      <c r="F59">
        <v>1000</v>
      </c>
      <c r="H59" s="23">
        <v>2000</v>
      </c>
      <c r="I59" s="22">
        <f t="shared" si="0"/>
        <v>19365.7139683779</v>
      </c>
    </row>
    <row r="60" spans="1:9">
      <c r="A60" s="3">
        <v>58</v>
      </c>
      <c r="B60" s="82" t="s">
        <v>82</v>
      </c>
      <c r="C60" s="4">
        <v>73722.4955579982</v>
      </c>
      <c r="D60">
        <v>3500</v>
      </c>
      <c r="E60">
        <v>3000</v>
      </c>
      <c r="F60">
        <v>1000</v>
      </c>
      <c r="H60" s="23">
        <v>2000</v>
      </c>
      <c r="I60" s="22">
        <f t="shared" si="0"/>
        <v>79222.4955579982</v>
      </c>
    </row>
    <row r="61" spans="1:9">
      <c r="A61" s="3">
        <v>59</v>
      </c>
      <c r="B61" s="82" t="s">
        <v>83</v>
      </c>
      <c r="C61" s="4">
        <v>43074.1049387919</v>
      </c>
      <c r="D61">
        <v>3000</v>
      </c>
      <c r="E61">
        <v>3000</v>
      </c>
      <c r="F61">
        <v>1000</v>
      </c>
      <c r="H61" s="23">
        <v>2000</v>
      </c>
      <c r="I61" s="22">
        <f t="shared" si="0"/>
        <v>48074.1049387919</v>
      </c>
    </row>
    <row r="62" spans="1:9">
      <c r="A62" s="3">
        <v>60</v>
      </c>
      <c r="B62" s="82" t="s">
        <v>84</v>
      </c>
      <c r="C62" s="4">
        <v>1242.3593759577</v>
      </c>
      <c r="E62">
        <v>3000</v>
      </c>
      <c r="F62">
        <v>1000</v>
      </c>
      <c r="H62" s="23">
        <v>2000</v>
      </c>
      <c r="I62" s="22">
        <f t="shared" si="0"/>
        <v>3242.3593759577</v>
      </c>
    </row>
    <row r="63" spans="1:9">
      <c r="A63" s="3">
        <v>61</v>
      </c>
      <c r="B63" s="82" t="s">
        <v>85</v>
      </c>
      <c r="C63" s="4">
        <v>44338.3731568039</v>
      </c>
      <c r="E63">
        <v>3000</v>
      </c>
      <c r="F63">
        <v>1000</v>
      </c>
      <c r="H63" s="23">
        <v>2000</v>
      </c>
      <c r="I63" s="22">
        <f t="shared" si="0"/>
        <v>46338.3731568039</v>
      </c>
    </row>
    <row r="64" spans="1:9">
      <c r="A64" s="3">
        <v>62</v>
      </c>
      <c r="B64" s="82" t="s">
        <v>86</v>
      </c>
      <c r="C64" s="4">
        <v>34140.3110311359</v>
      </c>
      <c r="E64">
        <v>3000</v>
      </c>
      <c r="F64">
        <v>1000</v>
      </c>
      <c r="H64" s="23">
        <v>2300</v>
      </c>
      <c r="I64" s="22">
        <f t="shared" si="0"/>
        <v>35840.3110311359</v>
      </c>
    </row>
    <row r="65" spans="1:9">
      <c r="A65" s="3">
        <v>63</v>
      </c>
      <c r="B65" s="82" t="s">
        <v>87</v>
      </c>
      <c r="C65" s="4">
        <v>-2089.4991831043</v>
      </c>
      <c r="E65">
        <v>3000</v>
      </c>
      <c r="F65">
        <v>1000</v>
      </c>
      <c r="H65" s="23">
        <v>2000</v>
      </c>
      <c r="I65" s="22">
        <f t="shared" si="0"/>
        <v>-89.4991831043008</v>
      </c>
    </row>
    <row r="66" spans="1:9">
      <c r="A66" s="3">
        <v>64</v>
      </c>
      <c r="B66" s="82" t="s">
        <v>88</v>
      </c>
      <c r="C66" s="4">
        <v>64931.1658356335</v>
      </c>
      <c r="E66">
        <v>3000</v>
      </c>
      <c r="F66">
        <v>1000</v>
      </c>
      <c r="H66" s="23">
        <v>4000</v>
      </c>
      <c r="I66" s="22">
        <f t="shared" si="0"/>
        <v>64931.1658356335</v>
      </c>
    </row>
    <row r="67" spans="1:9">
      <c r="A67" s="3">
        <v>65</v>
      </c>
      <c r="B67" s="82" t="s">
        <v>89</v>
      </c>
      <c r="C67" s="4">
        <v>86595.344570878</v>
      </c>
      <c r="E67">
        <v>3000</v>
      </c>
      <c r="F67">
        <v>1000</v>
      </c>
      <c r="H67" s="23">
        <v>3000</v>
      </c>
      <c r="I67" s="22">
        <f t="shared" si="0"/>
        <v>87595.344570878</v>
      </c>
    </row>
    <row r="68" spans="1:9">
      <c r="A68" s="3">
        <v>66</v>
      </c>
      <c r="B68" s="82" t="s">
        <v>90</v>
      </c>
      <c r="C68" s="4">
        <v>93705.945278241</v>
      </c>
      <c r="E68">
        <v>2000</v>
      </c>
      <c r="F68">
        <v>1000</v>
      </c>
      <c r="G68">
        <v>300</v>
      </c>
      <c r="H68" s="23">
        <v>2000</v>
      </c>
      <c r="I68" s="22">
        <f t="shared" ref="I68:I69" si="1">C68+D68+E68+F68+G68-H68</f>
        <v>95005.945278241</v>
      </c>
    </row>
    <row r="69" spans="1:9">
      <c r="A69" s="3">
        <v>67</v>
      </c>
      <c r="B69" s="82" t="s">
        <v>91</v>
      </c>
      <c r="C69" s="4">
        <v>5059.7646079388</v>
      </c>
      <c r="E69">
        <v>3000</v>
      </c>
      <c r="F69">
        <v>1000</v>
      </c>
      <c r="H69" s="23">
        <v>1900</v>
      </c>
      <c r="I69" s="22">
        <f t="shared" si="1"/>
        <v>7159.7646079388</v>
      </c>
    </row>
    <row r="70" spans="1:9">
      <c r="A70" s="3">
        <v>68</v>
      </c>
      <c r="B70" s="82" t="s">
        <v>92</v>
      </c>
      <c r="C70" s="4">
        <v>27610.3544069196</v>
      </c>
      <c r="E70">
        <v>3000</v>
      </c>
      <c r="F70">
        <v>1000</v>
      </c>
      <c r="H70" s="23">
        <v>2300</v>
      </c>
      <c r="I70" s="22">
        <f t="shared" ref="I70:I88" si="2">C70+D70+E70+F70+G70-H70</f>
        <v>29310.3544069196</v>
      </c>
    </row>
    <row r="71" spans="1:9">
      <c r="A71" s="3">
        <v>69</v>
      </c>
      <c r="B71" s="82" t="s">
        <v>93</v>
      </c>
      <c r="C71" s="4">
        <v>38458.748342457</v>
      </c>
      <c r="E71">
        <v>3000</v>
      </c>
      <c r="F71">
        <v>1000</v>
      </c>
      <c r="G71">
        <v>300</v>
      </c>
      <c r="H71" s="23">
        <v>2000</v>
      </c>
      <c r="I71" s="22">
        <f t="shared" si="2"/>
        <v>40758.748342457</v>
      </c>
    </row>
    <row r="72" spans="1:9">
      <c r="A72" s="3">
        <v>70</v>
      </c>
      <c r="B72" s="82" t="s">
        <v>94</v>
      </c>
      <c r="C72" s="4">
        <v>74631.0911788396</v>
      </c>
      <c r="E72">
        <v>3000</v>
      </c>
      <c r="F72">
        <v>1000</v>
      </c>
      <c r="H72" s="23">
        <v>3000</v>
      </c>
      <c r="I72" s="22">
        <f t="shared" si="2"/>
        <v>75631.0911788396</v>
      </c>
    </row>
    <row r="73" spans="1:9">
      <c r="A73" s="3">
        <v>71</v>
      </c>
      <c r="B73" s="82" t="s">
        <v>95</v>
      </c>
      <c r="C73" s="4">
        <v>48621.0886525516</v>
      </c>
      <c r="E73">
        <v>3000</v>
      </c>
      <c r="F73">
        <v>1000</v>
      </c>
      <c r="H73" s="23">
        <v>2000</v>
      </c>
      <c r="I73" s="22">
        <f t="shared" si="2"/>
        <v>50621.0886525516</v>
      </c>
    </row>
    <row r="74" spans="1:9">
      <c r="A74" s="3">
        <v>72</v>
      </c>
      <c r="B74" s="82" t="s">
        <v>96</v>
      </c>
      <c r="C74" s="4">
        <v>68761.2822998553</v>
      </c>
      <c r="D74">
        <v>3000</v>
      </c>
      <c r="E74">
        <v>3000</v>
      </c>
      <c r="F74">
        <v>1000</v>
      </c>
      <c r="H74" s="23">
        <v>2000</v>
      </c>
      <c r="I74" s="22">
        <f t="shared" si="2"/>
        <v>73761.2822998553</v>
      </c>
    </row>
    <row r="75" spans="1:9">
      <c r="A75" s="3">
        <v>73</v>
      </c>
      <c r="B75" s="82" t="s">
        <v>97</v>
      </c>
      <c r="C75" s="4">
        <v>-914.5449219805</v>
      </c>
      <c r="E75">
        <v>3000</v>
      </c>
      <c r="F75">
        <v>1000</v>
      </c>
      <c r="H75" s="23">
        <v>2000</v>
      </c>
      <c r="I75" s="22">
        <f t="shared" si="2"/>
        <v>1085.4550780195</v>
      </c>
    </row>
    <row r="76" spans="1:9">
      <c r="A76" s="3">
        <v>74</v>
      </c>
      <c r="B76" s="82" t="s">
        <v>98</v>
      </c>
      <c r="C76" s="4">
        <v>68398.3465908023</v>
      </c>
      <c r="E76">
        <v>2000</v>
      </c>
      <c r="F76">
        <v>1000</v>
      </c>
      <c r="H76" s="23">
        <v>3000</v>
      </c>
      <c r="I76" s="22">
        <f t="shared" si="2"/>
        <v>68398.3465908023</v>
      </c>
    </row>
    <row r="77" spans="1:9">
      <c r="A77" s="3">
        <v>75</v>
      </c>
      <c r="B77" s="82" t="s">
        <v>99</v>
      </c>
      <c r="C77" s="4">
        <v>37065.2727142373</v>
      </c>
      <c r="E77">
        <v>3000</v>
      </c>
      <c r="F77">
        <v>1000</v>
      </c>
      <c r="H77" s="23">
        <v>3000</v>
      </c>
      <c r="I77" s="22">
        <f t="shared" si="2"/>
        <v>38065.2727142373</v>
      </c>
    </row>
    <row r="78" spans="1:9">
      <c r="A78" s="3">
        <v>76</v>
      </c>
      <c r="B78" s="82" t="s">
        <v>100</v>
      </c>
      <c r="C78" s="4">
        <v>-8609.27234165602</v>
      </c>
      <c r="E78">
        <v>2000</v>
      </c>
      <c r="F78">
        <v>1000</v>
      </c>
      <c r="H78" s="23">
        <v>1900</v>
      </c>
      <c r="I78" s="22">
        <f t="shared" si="2"/>
        <v>-7509.27234165602</v>
      </c>
    </row>
    <row r="79" spans="1:9">
      <c r="A79" s="3">
        <v>77</v>
      </c>
      <c r="B79" s="82" t="s">
        <v>101</v>
      </c>
      <c r="C79" s="4">
        <v>-3142.70135452808</v>
      </c>
      <c r="E79">
        <v>3000</v>
      </c>
      <c r="F79">
        <v>0</v>
      </c>
      <c r="H79" s="23">
        <v>1000</v>
      </c>
      <c r="I79" s="22">
        <f t="shared" si="2"/>
        <v>-1142.70135452808</v>
      </c>
    </row>
    <row r="80" spans="1:9">
      <c r="A80" s="3">
        <v>78</v>
      </c>
      <c r="B80" s="82" t="s">
        <v>102</v>
      </c>
      <c r="C80" s="4">
        <v>32966.8163336866</v>
      </c>
      <c r="E80">
        <v>3000</v>
      </c>
      <c r="F80">
        <v>1000</v>
      </c>
      <c r="G80">
        <v>300</v>
      </c>
      <c r="H80" s="23">
        <v>2000</v>
      </c>
      <c r="I80" s="22">
        <f t="shared" si="2"/>
        <v>35266.8163336866</v>
      </c>
    </row>
    <row r="81" spans="1:9">
      <c r="A81" s="3">
        <v>79</v>
      </c>
      <c r="B81" s="82" t="s">
        <v>103</v>
      </c>
      <c r="C81" s="4">
        <v>811.3913170927</v>
      </c>
      <c r="E81">
        <v>2000</v>
      </c>
      <c r="F81">
        <v>1000</v>
      </c>
      <c r="H81" s="23">
        <v>2000</v>
      </c>
      <c r="I81" s="22">
        <f t="shared" si="2"/>
        <v>1811.3913170927</v>
      </c>
    </row>
    <row r="82" spans="1:9">
      <c r="A82" s="3">
        <v>80</v>
      </c>
      <c r="B82" s="82" t="s">
        <v>104</v>
      </c>
      <c r="C82" s="4">
        <v>48066.6628823908</v>
      </c>
      <c r="E82">
        <v>3000</v>
      </c>
      <c r="F82">
        <v>1000</v>
      </c>
      <c r="H82" s="23">
        <v>3000</v>
      </c>
      <c r="I82" s="22">
        <f t="shared" si="2"/>
        <v>49066.6628823908</v>
      </c>
    </row>
    <row r="83" spans="1:9">
      <c r="A83" s="3">
        <v>81</v>
      </c>
      <c r="B83" s="82" t="s">
        <v>105</v>
      </c>
      <c r="C83" s="4">
        <v>1964.285815173</v>
      </c>
      <c r="E83">
        <v>3000</v>
      </c>
      <c r="F83">
        <v>1000</v>
      </c>
      <c r="H83" s="23">
        <v>2000</v>
      </c>
      <c r="I83" s="22">
        <f t="shared" si="2"/>
        <v>3964.285815173</v>
      </c>
    </row>
    <row r="84" spans="1:9">
      <c r="A84" s="3">
        <v>82</v>
      </c>
      <c r="B84" s="82" t="s">
        <v>106</v>
      </c>
      <c r="C84" s="4">
        <v>-4919.81850347319</v>
      </c>
      <c r="E84">
        <v>3000</v>
      </c>
      <c r="F84">
        <v>1000</v>
      </c>
      <c r="H84" s="23">
        <v>2000</v>
      </c>
      <c r="I84" s="22">
        <f t="shared" si="2"/>
        <v>-2919.81850347319</v>
      </c>
    </row>
    <row r="85" spans="1:9">
      <c r="A85" s="3">
        <v>83</v>
      </c>
      <c r="B85" s="82" t="s">
        <v>107</v>
      </c>
      <c r="C85" s="4">
        <v>117057.702520667</v>
      </c>
      <c r="E85">
        <v>3000</v>
      </c>
      <c r="F85">
        <v>1000</v>
      </c>
      <c r="G85">
        <v>300</v>
      </c>
      <c r="H85" s="23">
        <v>4000</v>
      </c>
      <c r="I85" s="22">
        <f t="shared" si="2"/>
        <v>117357.702520667</v>
      </c>
    </row>
    <row r="86" spans="1:9">
      <c r="A86" s="3">
        <v>84</v>
      </c>
      <c r="B86" s="82" t="s">
        <v>108</v>
      </c>
      <c r="C86" s="4">
        <v>50432.4691476719</v>
      </c>
      <c r="E86">
        <v>3000</v>
      </c>
      <c r="F86">
        <v>1000</v>
      </c>
      <c r="G86">
        <v>300</v>
      </c>
      <c r="H86" s="23">
        <v>2000</v>
      </c>
      <c r="I86" s="22">
        <f t="shared" si="2"/>
        <v>52732.4691476719</v>
      </c>
    </row>
    <row r="87" spans="1:9">
      <c r="A87" s="3">
        <v>85</v>
      </c>
      <c r="B87" s="82" t="s">
        <v>110</v>
      </c>
      <c r="C87" s="4">
        <v>46934.0502986041</v>
      </c>
      <c r="E87">
        <v>3000</v>
      </c>
      <c r="F87">
        <v>1000</v>
      </c>
      <c r="G87">
        <v>300</v>
      </c>
      <c r="H87" s="23">
        <v>2000</v>
      </c>
      <c r="I87" s="22">
        <f t="shared" si="2"/>
        <v>49234.0502986041</v>
      </c>
    </row>
    <row r="88" spans="1:9">
      <c r="A88" s="3">
        <v>86</v>
      </c>
      <c r="B88" s="83" t="s">
        <v>111</v>
      </c>
      <c r="C88" s="4">
        <v>3598.8110427174</v>
      </c>
      <c r="E88">
        <v>3000</v>
      </c>
      <c r="F88">
        <v>1000</v>
      </c>
      <c r="H88" s="23">
        <v>3000</v>
      </c>
      <c r="I88" s="22">
        <f t="shared" si="2"/>
        <v>4598.8110427174</v>
      </c>
    </row>
    <row r="89" spans="1:9">
      <c r="A89" s="3">
        <v>87</v>
      </c>
      <c r="B89" s="82" t="s">
        <v>112</v>
      </c>
      <c r="C89" s="4">
        <v>-3697.5274554339</v>
      </c>
      <c r="E89">
        <v>3000</v>
      </c>
      <c r="F89">
        <v>1000</v>
      </c>
      <c r="H89" s="23">
        <v>2000</v>
      </c>
      <c r="I89" s="22">
        <f t="shared" ref="I89:I104" si="3">C89+D89+E89+F89+G89-H89</f>
        <v>-1697.5274554339</v>
      </c>
    </row>
    <row r="90" spans="1:9">
      <c r="A90" s="3">
        <v>88</v>
      </c>
      <c r="B90" s="8" t="s">
        <v>113</v>
      </c>
      <c r="C90" s="4">
        <v>1600.9538447271</v>
      </c>
      <c r="E90">
        <v>3000</v>
      </c>
      <c r="F90">
        <v>1000</v>
      </c>
      <c r="H90" s="23">
        <v>2000</v>
      </c>
      <c r="I90" s="22">
        <f t="shared" si="3"/>
        <v>3600.9538447271</v>
      </c>
    </row>
    <row r="91" spans="1:9">
      <c r="A91" s="3">
        <v>89</v>
      </c>
      <c r="B91" s="5" t="s">
        <v>114</v>
      </c>
      <c r="C91" s="4">
        <v>5133.1399791881</v>
      </c>
      <c r="E91">
        <v>3000</v>
      </c>
      <c r="F91">
        <v>1000</v>
      </c>
      <c r="H91" s="23">
        <v>4000</v>
      </c>
      <c r="I91" s="22">
        <f t="shared" si="3"/>
        <v>5133.1399791881</v>
      </c>
    </row>
    <row r="92" spans="1:9">
      <c r="A92" s="3">
        <v>90</v>
      </c>
      <c r="B92" s="25" t="s">
        <v>167</v>
      </c>
      <c r="C92" s="4">
        <v>4200</v>
      </c>
      <c r="E92">
        <v>3000</v>
      </c>
      <c r="F92">
        <v>1000</v>
      </c>
      <c r="H92" s="23">
        <v>1000</v>
      </c>
      <c r="I92" s="22">
        <f t="shared" si="3"/>
        <v>7200</v>
      </c>
    </row>
    <row r="93" spans="1:9">
      <c r="A93" s="3">
        <v>91</v>
      </c>
      <c r="B93" s="8" t="s">
        <v>115</v>
      </c>
      <c r="C93" s="4">
        <v>1743.8221136951</v>
      </c>
      <c r="D93">
        <v>2500</v>
      </c>
      <c r="E93">
        <v>3000</v>
      </c>
      <c r="F93">
        <v>1000</v>
      </c>
      <c r="H93" s="23">
        <v>2000</v>
      </c>
      <c r="I93" s="22">
        <f t="shared" si="3"/>
        <v>6243.8221136951</v>
      </c>
    </row>
    <row r="94" spans="1:9">
      <c r="A94" s="3">
        <v>92</v>
      </c>
      <c r="B94" s="83" t="s">
        <v>116</v>
      </c>
      <c r="C94" s="4">
        <v>-15182.338368296</v>
      </c>
      <c r="E94">
        <v>3000</v>
      </c>
      <c r="F94">
        <v>1000</v>
      </c>
      <c r="H94" s="23">
        <v>2000</v>
      </c>
      <c r="I94" s="22">
        <f t="shared" si="3"/>
        <v>-13182.338368296</v>
      </c>
    </row>
    <row r="95" spans="1:9">
      <c r="A95" s="3">
        <v>93</v>
      </c>
      <c r="B95" s="83" t="s">
        <v>117</v>
      </c>
      <c r="C95" s="4">
        <v>-12895.1116192937</v>
      </c>
      <c r="D95">
        <v>2500</v>
      </c>
      <c r="E95">
        <v>2000</v>
      </c>
      <c r="F95">
        <v>1000</v>
      </c>
      <c r="H95" s="23">
        <v>2000</v>
      </c>
      <c r="I95" s="22">
        <f t="shared" si="3"/>
        <v>-9395.1116192937</v>
      </c>
    </row>
    <row r="96" spans="1:9">
      <c r="A96" s="3">
        <v>94</v>
      </c>
      <c r="B96" s="8" t="s">
        <v>138</v>
      </c>
      <c r="C96" s="4">
        <v>-17700</v>
      </c>
      <c r="E96">
        <v>3000</v>
      </c>
      <c r="F96">
        <v>1000</v>
      </c>
      <c r="H96" s="23">
        <v>2000</v>
      </c>
      <c r="I96" s="22">
        <f t="shared" si="3"/>
        <v>-15700</v>
      </c>
    </row>
    <row r="97" spans="1:9">
      <c r="A97" s="3">
        <v>95</v>
      </c>
      <c r="B97" s="8" t="s">
        <v>118</v>
      </c>
      <c r="C97" s="4">
        <v>-17600</v>
      </c>
      <c r="E97">
        <v>3000</v>
      </c>
      <c r="F97">
        <v>1000</v>
      </c>
      <c r="H97" s="23">
        <v>2000</v>
      </c>
      <c r="I97" s="22">
        <f t="shared" si="3"/>
        <v>-15600</v>
      </c>
    </row>
    <row r="98" spans="1:9">
      <c r="A98" s="3">
        <v>96</v>
      </c>
      <c r="B98" s="8" t="s">
        <v>139</v>
      </c>
      <c r="C98" s="4">
        <v>-16000</v>
      </c>
      <c r="E98">
        <v>3000</v>
      </c>
      <c r="F98">
        <v>0</v>
      </c>
      <c r="H98" s="23">
        <v>2000</v>
      </c>
      <c r="I98" s="22">
        <f t="shared" si="3"/>
        <v>-15000</v>
      </c>
    </row>
    <row r="99" spans="1:9">
      <c r="A99" s="3">
        <v>97</v>
      </c>
      <c r="B99" s="82" t="s">
        <v>120</v>
      </c>
      <c r="C99" s="4">
        <v>24520.9543834498</v>
      </c>
      <c r="E99">
        <v>3000</v>
      </c>
      <c r="F99">
        <v>1000</v>
      </c>
      <c r="H99" s="23">
        <v>2000</v>
      </c>
      <c r="I99" s="22">
        <f t="shared" si="3"/>
        <v>26520.9543834498</v>
      </c>
    </row>
    <row r="100" spans="1:9">
      <c r="A100" s="3">
        <v>98</v>
      </c>
      <c r="B100" s="5" t="s">
        <v>205</v>
      </c>
      <c r="C100" s="4">
        <v>-5100</v>
      </c>
      <c r="E100">
        <v>3000</v>
      </c>
      <c r="F100">
        <v>1000</v>
      </c>
      <c r="H100" s="23">
        <v>2000</v>
      </c>
      <c r="I100" s="22">
        <f t="shared" si="3"/>
        <v>-3100</v>
      </c>
    </row>
    <row r="101" spans="1:9">
      <c r="A101" s="3">
        <v>99</v>
      </c>
      <c r="B101" s="25" t="s">
        <v>183</v>
      </c>
      <c r="C101" s="4">
        <v>-5900</v>
      </c>
      <c r="E101">
        <v>3000</v>
      </c>
      <c r="F101">
        <v>0</v>
      </c>
      <c r="H101" s="23">
        <v>1000</v>
      </c>
      <c r="I101" s="22">
        <f t="shared" si="3"/>
        <v>-3900</v>
      </c>
    </row>
    <row r="102" spans="1:9">
      <c r="A102" s="3">
        <v>100</v>
      </c>
      <c r="B102" s="25" t="s">
        <v>206</v>
      </c>
      <c r="C102" s="4">
        <v>-7150</v>
      </c>
      <c r="E102">
        <v>3000</v>
      </c>
      <c r="F102">
        <v>1000</v>
      </c>
      <c r="H102" s="23">
        <v>1000</v>
      </c>
      <c r="I102" s="22">
        <f t="shared" si="3"/>
        <v>-4150</v>
      </c>
    </row>
    <row r="103" spans="1:9">
      <c r="A103" s="3">
        <v>101</v>
      </c>
      <c r="B103" s="25" t="s">
        <v>207</v>
      </c>
      <c r="C103" s="4">
        <v>-3400</v>
      </c>
      <c r="E103">
        <v>3000</v>
      </c>
      <c r="F103">
        <v>1000</v>
      </c>
      <c r="H103" s="23">
        <v>1000</v>
      </c>
      <c r="I103" s="22">
        <f t="shared" si="3"/>
        <v>-400</v>
      </c>
    </row>
    <row r="104" spans="1:9">
      <c r="A104" s="3">
        <v>102</v>
      </c>
      <c r="B104" s="25" t="s">
        <v>208</v>
      </c>
      <c r="C104" s="4">
        <v>-5050</v>
      </c>
      <c r="E104">
        <v>1500</v>
      </c>
      <c r="F104">
        <v>1000</v>
      </c>
      <c r="H104" s="23">
        <v>1000</v>
      </c>
      <c r="I104" s="22">
        <f t="shared" si="3"/>
        <v>-3550</v>
      </c>
    </row>
    <row r="105" spans="1:9">
      <c r="A105" s="3">
        <v>103</v>
      </c>
      <c r="B105" s="25" t="s">
        <v>246</v>
      </c>
      <c r="C105" s="4">
        <v>-4800</v>
      </c>
      <c r="E105">
        <v>1500</v>
      </c>
      <c r="F105">
        <v>1000</v>
      </c>
      <c r="H105" s="23">
        <v>1000</v>
      </c>
      <c r="I105" s="22">
        <f t="shared" ref="I105:I116" si="4">C105+D105+E105+F105+G105-H105</f>
        <v>-3300</v>
      </c>
    </row>
    <row r="106" spans="1:9">
      <c r="A106" s="3">
        <v>104</v>
      </c>
      <c r="B106" s="25" t="s">
        <v>247</v>
      </c>
      <c r="C106" s="4">
        <v>-900</v>
      </c>
      <c r="E106">
        <v>1500</v>
      </c>
      <c r="F106">
        <v>1000</v>
      </c>
      <c r="H106" s="23">
        <v>1000</v>
      </c>
      <c r="I106" s="22">
        <f t="shared" si="4"/>
        <v>600</v>
      </c>
    </row>
    <row r="107" spans="1:9">
      <c r="A107" s="3">
        <v>105</v>
      </c>
      <c r="B107" s="25" t="s">
        <v>270</v>
      </c>
      <c r="C107" s="4">
        <v>-1000</v>
      </c>
      <c r="E107">
        <v>1500</v>
      </c>
      <c r="F107">
        <v>1000</v>
      </c>
      <c r="H107" s="23">
        <v>1000</v>
      </c>
      <c r="I107" s="22">
        <f t="shared" si="4"/>
        <v>500</v>
      </c>
    </row>
    <row r="108" spans="1:9">
      <c r="A108" s="3">
        <v>106</v>
      </c>
      <c r="B108" s="86" t="s">
        <v>124</v>
      </c>
      <c r="C108" s="4">
        <v>142.85151713735</v>
      </c>
      <c r="E108">
        <v>0</v>
      </c>
      <c r="F108">
        <v>0</v>
      </c>
      <c r="I108" s="22">
        <f t="shared" si="4"/>
        <v>142.85151713735</v>
      </c>
    </row>
    <row r="109" spans="1:9">
      <c r="A109" s="3">
        <v>107</v>
      </c>
      <c r="B109" s="10" t="s">
        <v>119</v>
      </c>
      <c r="C109" s="4">
        <v>24649.0521136951</v>
      </c>
      <c r="D109">
        <v>4532</v>
      </c>
      <c r="E109">
        <v>1500</v>
      </c>
      <c r="F109">
        <v>500</v>
      </c>
      <c r="I109" s="22">
        <f t="shared" si="4"/>
        <v>31181.0521136951</v>
      </c>
    </row>
    <row r="110" spans="1:9">
      <c r="A110" s="3">
        <v>108</v>
      </c>
      <c r="B110" s="10" t="s">
        <v>271</v>
      </c>
      <c r="C110" s="4">
        <v>-1000</v>
      </c>
      <c r="E110">
        <v>1500</v>
      </c>
      <c r="F110">
        <v>1000</v>
      </c>
      <c r="H110" s="23">
        <v>1000</v>
      </c>
      <c r="I110" s="22">
        <f t="shared" si="4"/>
        <v>500</v>
      </c>
    </row>
    <row r="111" spans="1:9">
      <c r="A111" s="3">
        <v>109</v>
      </c>
      <c r="B111" s="26" t="s">
        <v>224</v>
      </c>
      <c r="C111" s="4">
        <v>0</v>
      </c>
      <c r="E111">
        <v>1500</v>
      </c>
      <c r="F111">
        <v>500</v>
      </c>
      <c r="G111">
        <v>300</v>
      </c>
      <c r="I111" s="22">
        <f t="shared" si="4"/>
        <v>2300</v>
      </c>
    </row>
    <row r="112" spans="1:9">
      <c r="A112" s="3">
        <v>110</v>
      </c>
      <c r="B112" s="26" t="s">
        <v>226</v>
      </c>
      <c r="C112" s="4">
        <v>0</v>
      </c>
      <c r="E112">
        <v>1500</v>
      </c>
      <c r="F112">
        <v>500</v>
      </c>
      <c r="I112" s="22">
        <f t="shared" si="4"/>
        <v>2000</v>
      </c>
    </row>
    <row r="113" spans="1:9">
      <c r="A113" s="3">
        <v>111</v>
      </c>
      <c r="B113" s="26" t="s">
        <v>228</v>
      </c>
      <c r="C113" s="4">
        <v>0</v>
      </c>
      <c r="E113">
        <v>1500</v>
      </c>
      <c r="F113">
        <v>500</v>
      </c>
      <c r="I113" s="22">
        <f t="shared" si="4"/>
        <v>2000</v>
      </c>
    </row>
    <row r="114" spans="1:9">
      <c r="A114" s="3">
        <v>112</v>
      </c>
      <c r="B114" s="26" t="s">
        <v>232</v>
      </c>
      <c r="C114" s="4">
        <v>0</v>
      </c>
      <c r="E114">
        <v>1500</v>
      </c>
      <c r="F114">
        <v>500</v>
      </c>
      <c r="I114" s="22">
        <f t="shared" si="4"/>
        <v>2000</v>
      </c>
    </row>
    <row r="115" spans="1:9">
      <c r="A115" s="3">
        <v>113</v>
      </c>
      <c r="B115" s="26" t="s">
        <v>233</v>
      </c>
      <c r="C115" s="4">
        <v>0</v>
      </c>
      <c r="E115">
        <v>1500</v>
      </c>
      <c r="F115">
        <v>500</v>
      </c>
      <c r="I115" s="22">
        <f t="shared" si="4"/>
        <v>2000</v>
      </c>
    </row>
    <row r="116" spans="1:9">
      <c r="A116" s="3">
        <v>114</v>
      </c>
      <c r="B116" s="26" t="s">
        <v>234</v>
      </c>
      <c r="C116" s="4">
        <v>0</v>
      </c>
      <c r="E116">
        <v>1500</v>
      </c>
      <c r="F116">
        <v>500</v>
      </c>
      <c r="I116" s="22">
        <f t="shared" si="4"/>
        <v>2000</v>
      </c>
    </row>
    <row r="117" spans="1:9">
      <c r="A117" s="12" t="s">
        <v>127</v>
      </c>
      <c r="B117" s="13"/>
      <c r="C117" s="4">
        <v>2888236.29960043</v>
      </c>
      <c r="I117" s="4">
        <f>SUM(I3:I116)</f>
        <v>3086368.29960043</v>
      </c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8"/>
  <sheetViews>
    <sheetView topLeftCell="A94" workbookViewId="0">
      <selection activeCell="H109" sqref="H109"/>
    </sheetView>
  </sheetViews>
  <sheetFormatPr defaultColWidth="9" defaultRowHeight="14.25"/>
  <cols>
    <col min="3" max="3" width="9" customWidth="1"/>
    <col min="8" max="8" width="14" customWidth="1"/>
  </cols>
  <sheetData>
    <row r="1" ht="20.25" spans="1:12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8" spans="1:9">
      <c r="A2" s="2" t="s">
        <v>18</v>
      </c>
      <c r="B2" s="2" t="s">
        <v>19</v>
      </c>
      <c r="C2" s="2" t="s">
        <v>282</v>
      </c>
      <c r="D2" s="2" t="s">
        <v>283</v>
      </c>
      <c r="E2" s="2" t="s">
        <v>284</v>
      </c>
      <c r="F2" s="2" t="s">
        <v>285</v>
      </c>
      <c r="G2" s="2" t="s">
        <v>286</v>
      </c>
      <c r="H2" s="2" t="s">
        <v>287</v>
      </c>
      <c r="I2" s="15" t="s">
        <v>23</v>
      </c>
    </row>
    <row r="3" spans="1:8">
      <c r="A3" s="3">
        <v>1</v>
      </c>
      <c r="B3" s="3" t="s">
        <v>24</v>
      </c>
      <c r="C3">
        <v>89161.1952653195</v>
      </c>
      <c r="D3">
        <v>3600</v>
      </c>
      <c r="G3" s="23">
        <v>3000</v>
      </c>
      <c r="H3" s="24">
        <f>SUM(C3+D3+E3+F3-G3)</f>
        <v>89761.1952653195</v>
      </c>
    </row>
    <row r="4" spans="1:8">
      <c r="A4" s="3">
        <v>2</v>
      </c>
      <c r="B4" s="82" t="s">
        <v>25</v>
      </c>
      <c r="C4">
        <v>35127.5831639015</v>
      </c>
      <c r="D4">
        <v>900</v>
      </c>
      <c r="G4" s="23">
        <v>3000</v>
      </c>
      <c r="H4" s="24">
        <f t="shared" ref="H4:H67" si="0">SUM(C4+D4+E4+F4-G4)</f>
        <v>33027.5831639015</v>
      </c>
    </row>
    <row r="5" spans="1:8">
      <c r="A5" s="3">
        <v>3</v>
      </c>
      <c r="B5" s="5" t="s">
        <v>164</v>
      </c>
      <c r="C5">
        <v>3275</v>
      </c>
      <c r="G5" s="23">
        <v>3000</v>
      </c>
      <c r="H5" s="24">
        <f t="shared" si="0"/>
        <v>275</v>
      </c>
    </row>
    <row r="6" spans="1:8">
      <c r="A6" s="3">
        <v>4</v>
      </c>
      <c r="B6" s="82" t="s">
        <v>26</v>
      </c>
      <c r="C6">
        <v>41917.9943061305</v>
      </c>
      <c r="D6">
        <v>1800</v>
      </c>
      <c r="G6" s="23">
        <v>2000</v>
      </c>
      <c r="H6" s="24">
        <f t="shared" si="0"/>
        <v>41717.9943061305</v>
      </c>
    </row>
    <row r="7" spans="1:8">
      <c r="A7" s="3">
        <v>5</v>
      </c>
      <c r="B7" s="82" t="s">
        <v>27</v>
      </c>
      <c r="C7">
        <v>59869.1701397816</v>
      </c>
      <c r="D7">
        <v>3600</v>
      </c>
      <c r="G7" s="23">
        <v>3000</v>
      </c>
      <c r="H7" s="22">
        <f t="shared" si="0"/>
        <v>60469.1701397816</v>
      </c>
    </row>
    <row r="8" spans="1:8">
      <c r="A8" s="3">
        <v>6</v>
      </c>
      <c r="B8" s="82" t="s">
        <v>28</v>
      </c>
      <c r="C8">
        <v>64624.3282041186</v>
      </c>
      <c r="D8">
        <v>2700</v>
      </c>
      <c r="F8">
        <v>800</v>
      </c>
      <c r="G8" s="23">
        <v>3000</v>
      </c>
      <c r="H8" s="22">
        <f t="shared" si="0"/>
        <v>65124.3282041186</v>
      </c>
    </row>
    <row r="9" spans="1:8">
      <c r="A9" s="3">
        <v>7</v>
      </c>
      <c r="B9" s="82" t="s">
        <v>29</v>
      </c>
      <c r="C9">
        <v>26862.9396668623</v>
      </c>
      <c r="D9">
        <v>1800</v>
      </c>
      <c r="G9" s="23">
        <v>3000</v>
      </c>
      <c r="H9" s="22">
        <f t="shared" si="0"/>
        <v>25662.9396668623</v>
      </c>
    </row>
    <row r="10" spans="1:8">
      <c r="A10" s="3">
        <v>8</v>
      </c>
      <c r="B10" s="82" t="s">
        <v>30</v>
      </c>
      <c r="C10">
        <v>14376.4572920539</v>
      </c>
      <c r="G10" s="23">
        <v>2000</v>
      </c>
      <c r="H10" s="22">
        <f t="shared" si="0"/>
        <v>12376.4572920539</v>
      </c>
    </row>
    <row r="11" spans="1:8">
      <c r="A11" s="3">
        <v>9</v>
      </c>
      <c r="B11" s="82" t="s">
        <v>31</v>
      </c>
      <c r="C11">
        <v>5484.9037508211</v>
      </c>
      <c r="D11">
        <v>3600</v>
      </c>
      <c r="G11" s="23">
        <v>2000</v>
      </c>
      <c r="H11" s="22">
        <f t="shared" si="0"/>
        <v>7084.9037508211</v>
      </c>
    </row>
    <row r="12" spans="1:8">
      <c r="A12" s="3">
        <v>10</v>
      </c>
      <c r="B12" s="82" t="s">
        <v>32</v>
      </c>
      <c r="C12">
        <v>3141.6876205247</v>
      </c>
      <c r="D12">
        <v>1800</v>
      </c>
      <c r="G12" s="23">
        <v>2900</v>
      </c>
      <c r="H12" s="22">
        <f t="shared" si="0"/>
        <v>2041.6876205247</v>
      </c>
    </row>
    <row r="13" spans="1:8">
      <c r="A13" s="3">
        <v>11</v>
      </c>
      <c r="B13" s="82" t="s">
        <v>33</v>
      </c>
      <c r="C13">
        <v>38122.1622452479</v>
      </c>
      <c r="E13">
        <v>300</v>
      </c>
      <c r="G13" s="23">
        <v>2000</v>
      </c>
      <c r="H13" s="22">
        <f t="shared" si="0"/>
        <v>36422.1622452479</v>
      </c>
    </row>
    <row r="14" spans="1:8">
      <c r="A14" s="3">
        <v>12</v>
      </c>
      <c r="B14" s="82" t="s">
        <v>34</v>
      </c>
      <c r="C14">
        <v>20474.9693686231</v>
      </c>
      <c r="G14" s="23">
        <v>2000</v>
      </c>
      <c r="H14" s="22">
        <f t="shared" si="0"/>
        <v>18474.9693686231</v>
      </c>
    </row>
    <row r="15" spans="1:8">
      <c r="A15" s="3">
        <v>13</v>
      </c>
      <c r="B15" s="82" t="s">
        <v>35</v>
      </c>
      <c r="C15">
        <v>-164.3831485477</v>
      </c>
      <c r="G15" s="23">
        <v>2000</v>
      </c>
      <c r="H15" s="22">
        <f t="shared" si="0"/>
        <v>-2164.3831485477</v>
      </c>
    </row>
    <row r="16" spans="1:8">
      <c r="A16" s="3">
        <v>14</v>
      </c>
      <c r="B16" s="82" t="s">
        <v>36</v>
      </c>
      <c r="C16">
        <v>-4101.31670955595</v>
      </c>
      <c r="G16" s="23">
        <v>2000</v>
      </c>
      <c r="H16" s="22">
        <f t="shared" si="0"/>
        <v>-6101.31670955595</v>
      </c>
    </row>
    <row r="17" spans="1:8">
      <c r="A17" s="3">
        <v>15</v>
      </c>
      <c r="B17" s="82" t="s">
        <v>37</v>
      </c>
      <c r="C17">
        <v>34457.0617731937</v>
      </c>
      <c r="D17">
        <v>1800</v>
      </c>
      <c r="F17">
        <v>800</v>
      </c>
      <c r="G17" s="23">
        <v>2000</v>
      </c>
      <c r="H17" s="22">
        <f t="shared" si="0"/>
        <v>35057.0617731937</v>
      </c>
    </row>
    <row r="18" spans="1:8">
      <c r="A18" s="3">
        <v>16</v>
      </c>
      <c r="B18" s="82" t="s">
        <v>38</v>
      </c>
      <c r="C18">
        <v>105017.207607554</v>
      </c>
      <c r="G18" s="23">
        <v>3000</v>
      </c>
      <c r="H18" s="22">
        <f t="shared" si="0"/>
        <v>102017.207607554</v>
      </c>
    </row>
    <row r="19" spans="1:8">
      <c r="A19" s="3">
        <v>17</v>
      </c>
      <c r="B19" s="82" t="s">
        <v>39</v>
      </c>
      <c r="C19">
        <v>16502.0281564946</v>
      </c>
      <c r="G19" s="23">
        <v>2000</v>
      </c>
      <c r="H19" s="22">
        <f t="shared" si="0"/>
        <v>14502.0281564946</v>
      </c>
    </row>
    <row r="20" spans="1:8">
      <c r="A20" s="3">
        <v>18</v>
      </c>
      <c r="B20" s="82" t="s">
        <v>40</v>
      </c>
      <c r="C20">
        <v>21320.7656368525</v>
      </c>
      <c r="D20">
        <v>3600</v>
      </c>
      <c r="G20" s="23">
        <v>2500</v>
      </c>
      <c r="H20" s="22">
        <f t="shared" si="0"/>
        <v>22420.7656368525</v>
      </c>
    </row>
    <row r="21" spans="1:8">
      <c r="A21" s="3">
        <v>19</v>
      </c>
      <c r="B21" s="82" t="s">
        <v>41</v>
      </c>
      <c r="C21">
        <v>62257.2903981815</v>
      </c>
      <c r="D21">
        <v>1800</v>
      </c>
      <c r="E21">
        <v>300</v>
      </c>
      <c r="G21" s="23">
        <v>2000</v>
      </c>
      <c r="H21" s="22">
        <f t="shared" si="0"/>
        <v>62357.2903981815</v>
      </c>
    </row>
    <row r="22" spans="1:8">
      <c r="A22" s="3">
        <v>20</v>
      </c>
      <c r="B22" s="82" t="s">
        <v>42</v>
      </c>
      <c r="C22">
        <v>95598.106451309</v>
      </c>
      <c r="G22" s="23">
        <v>4000</v>
      </c>
      <c r="H22" s="22">
        <f t="shared" si="0"/>
        <v>91598.106451309</v>
      </c>
    </row>
    <row r="23" spans="1:8">
      <c r="A23" s="3">
        <v>21</v>
      </c>
      <c r="B23" s="82" t="s">
        <v>43</v>
      </c>
      <c r="C23">
        <v>49264.0810923407</v>
      </c>
      <c r="D23">
        <v>1800</v>
      </c>
      <c r="G23" s="23">
        <v>2000</v>
      </c>
      <c r="H23" s="22">
        <f t="shared" si="0"/>
        <v>49064.0810923407</v>
      </c>
    </row>
    <row r="24" spans="1:8">
      <c r="A24" s="3">
        <v>22</v>
      </c>
      <c r="B24" s="82" t="s">
        <v>44</v>
      </c>
      <c r="C24">
        <v>30229.7132924688</v>
      </c>
      <c r="G24" s="23">
        <v>2000</v>
      </c>
      <c r="H24" s="22">
        <f t="shared" si="0"/>
        <v>28229.7132924688</v>
      </c>
    </row>
    <row r="25" spans="1:8">
      <c r="A25" s="3">
        <v>23</v>
      </c>
      <c r="B25" s="82" t="s">
        <v>45</v>
      </c>
      <c r="C25">
        <v>10295.1081518066</v>
      </c>
      <c r="D25">
        <v>1800</v>
      </c>
      <c r="G25" s="23">
        <v>1900</v>
      </c>
      <c r="H25" s="22">
        <f t="shared" si="0"/>
        <v>10195.1081518066</v>
      </c>
    </row>
    <row r="26" spans="1:8">
      <c r="A26" s="3">
        <v>24</v>
      </c>
      <c r="B26" s="82" t="s">
        <v>46</v>
      </c>
      <c r="C26">
        <v>36743.6143142708</v>
      </c>
      <c r="D26">
        <v>1800</v>
      </c>
      <c r="G26" s="23">
        <v>6000</v>
      </c>
      <c r="H26" s="22">
        <f t="shared" si="0"/>
        <v>32543.6143142708</v>
      </c>
    </row>
    <row r="27" spans="1:8">
      <c r="A27" s="3">
        <v>25</v>
      </c>
      <c r="B27" s="82" t="s">
        <v>47</v>
      </c>
      <c r="C27">
        <v>71666.4699578227</v>
      </c>
      <c r="G27" s="23">
        <v>3000</v>
      </c>
      <c r="H27" s="22">
        <f t="shared" si="0"/>
        <v>68666.4699578227</v>
      </c>
    </row>
    <row r="28" spans="1:8">
      <c r="A28" s="3">
        <v>26</v>
      </c>
      <c r="B28" s="82" t="s">
        <v>48</v>
      </c>
      <c r="C28">
        <v>34810.0734983844</v>
      </c>
      <c r="D28">
        <v>1800</v>
      </c>
      <c r="G28" s="23">
        <v>2000</v>
      </c>
      <c r="H28" s="22">
        <f t="shared" si="0"/>
        <v>34610.0734983844</v>
      </c>
    </row>
    <row r="29" spans="1:8">
      <c r="A29" s="3">
        <v>27</v>
      </c>
      <c r="B29" s="82" t="s">
        <v>49</v>
      </c>
      <c r="C29">
        <v>56541.0389632014</v>
      </c>
      <c r="D29">
        <v>3600</v>
      </c>
      <c r="E29">
        <v>300</v>
      </c>
      <c r="F29">
        <v>800</v>
      </c>
      <c r="G29" s="23">
        <v>2900</v>
      </c>
      <c r="H29" s="22">
        <f t="shared" si="0"/>
        <v>58341.0389632014</v>
      </c>
    </row>
    <row r="30" spans="1:8">
      <c r="A30" s="3">
        <v>28</v>
      </c>
      <c r="B30" s="82" t="s">
        <v>50</v>
      </c>
      <c r="C30">
        <v>9013.4832733067</v>
      </c>
      <c r="G30" s="23">
        <v>2000</v>
      </c>
      <c r="H30" s="22">
        <f t="shared" si="0"/>
        <v>7013.4832733067</v>
      </c>
    </row>
    <row r="31" spans="1:8">
      <c r="A31" s="3">
        <v>29</v>
      </c>
      <c r="B31" s="82" t="s">
        <v>51</v>
      </c>
      <c r="C31">
        <v>-6907.05706275873</v>
      </c>
      <c r="G31" s="23">
        <v>2400</v>
      </c>
      <c r="H31" s="22">
        <f t="shared" si="0"/>
        <v>-9307.05706275873</v>
      </c>
    </row>
    <row r="32" spans="1:8">
      <c r="A32" s="3">
        <v>30</v>
      </c>
      <c r="B32" s="82" t="s">
        <v>52</v>
      </c>
      <c r="C32">
        <v>103191.488944016</v>
      </c>
      <c r="D32">
        <v>3600</v>
      </c>
      <c r="G32" s="23">
        <v>4000</v>
      </c>
      <c r="H32" s="22">
        <f t="shared" si="0"/>
        <v>102791.488944016</v>
      </c>
    </row>
    <row r="33" spans="1:8">
      <c r="A33" s="3">
        <v>31</v>
      </c>
      <c r="B33" s="82" t="s">
        <v>53</v>
      </c>
      <c r="C33">
        <v>-2627.53668895062</v>
      </c>
      <c r="G33" s="23">
        <v>2000</v>
      </c>
      <c r="H33" s="22">
        <f t="shared" si="0"/>
        <v>-4627.53668895062</v>
      </c>
    </row>
    <row r="34" spans="1:8">
      <c r="A34" s="3">
        <v>32</v>
      </c>
      <c r="B34" s="82" t="s">
        <v>54</v>
      </c>
      <c r="C34">
        <v>31752.4453198116</v>
      </c>
      <c r="D34">
        <v>900</v>
      </c>
      <c r="G34" s="23">
        <v>2000</v>
      </c>
      <c r="H34" s="22">
        <f t="shared" si="0"/>
        <v>30652.4453198116</v>
      </c>
    </row>
    <row r="35" spans="1:8">
      <c r="A35" s="3">
        <v>33</v>
      </c>
      <c r="B35" s="82" t="s">
        <v>55</v>
      </c>
      <c r="C35">
        <v>12203.0106127938</v>
      </c>
      <c r="D35">
        <v>2700</v>
      </c>
      <c r="G35" s="23">
        <v>2000</v>
      </c>
      <c r="H35" s="22">
        <f t="shared" si="0"/>
        <v>12903.0106127938</v>
      </c>
    </row>
    <row r="36" spans="1:8">
      <c r="A36" s="3">
        <v>34</v>
      </c>
      <c r="B36" s="82" t="s">
        <v>56</v>
      </c>
      <c r="C36">
        <v>8579.8432768356</v>
      </c>
      <c r="G36" s="23">
        <v>2500</v>
      </c>
      <c r="H36" s="22">
        <f t="shared" si="0"/>
        <v>6079.8432768356</v>
      </c>
    </row>
    <row r="37" spans="1:8">
      <c r="A37" s="3">
        <v>35</v>
      </c>
      <c r="B37" s="82" t="s">
        <v>57</v>
      </c>
      <c r="C37">
        <v>28591.5469003962</v>
      </c>
      <c r="G37" s="23">
        <v>2000</v>
      </c>
      <c r="H37" s="22">
        <f t="shared" si="0"/>
        <v>26591.5469003962</v>
      </c>
    </row>
    <row r="38" spans="1:8">
      <c r="A38" s="3">
        <v>36</v>
      </c>
      <c r="B38" s="82" t="s">
        <v>58</v>
      </c>
      <c r="C38">
        <v>56816.3775702258</v>
      </c>
      <c r="D38">
        <v>3600</v>
      </c>
      <c r="G38" s="23">
        <v>2500</v>
      </c>
      <c r="H38" s="22">
        <f t="shared" si="0"/>
        <v>57916.3775702258</v>
      </c>
    </row>
    <row r="39" spans="1:8">
      <c r="A39" s="3">
        <v>37</v>
      </c>
      <c r="B39" s="82" t="s">
        <v>59</v>
      </c>
      <c r="C39">
        <v>30737.2377995797</v>
      </c>
      <c r="G39" s="23">
        <v>3000</v>
      </c>
      <c r="H39" s="22">
        <f t="shared" si="0"/>
        <v>27737.2377995797</v>
      </c>
    </row>
    <row r="40" spans="1:8">
      <c r="A40" s="3">
        <v>38</v>
      </c>
      <c r="B40" s="82" t="s">
        <v>60</v>
      </c>
      <c r="C40">
        <v>36299.966689289</v>
      </c>
      <c r="D40">
        <v>1800</v>
      </c>
      <c r="F40">
        <v>800</v>
      </c>
      <c r="G40" s="23">
        <v>2000</v>
      </c>
      <c r="H40" s="22">
        <f t="shared" si="0"/>
        <v>36899.966689289</v>
      </c>
    </row>
    <row r="41" spans="1:8">
      <c r="A41" s="3">
        <v>39</v>
      </c>
      <c r="B41" s="82" t="s">
        <v>61</v>
      </c>
      <c r="C41">
        <v>46851.5420712528</v>
      </c>
      <c r="D41">
        <v>3600</v>
      </c>
      <c r="F41">
        <v>800</v>
      </c>
      <c r="G41" s="23">
        <v>3000</v>
      </c>
      <c r="H41" s="22">
        <f t="shared" si="0"/>
        <v>48251.5420712528</v>
      </c>
    </row>
    <row r="42" spans="1:8">
      <c r="A42" s="3">
        <v>40</v>
      </c>
      <c r="B42" s="82" t="s">
        <v>62</v>
      </c>
      <c r="C42">
        <v>45427.4826956199</v>
      </c>
      <c r="G42" s="23">
        <v>2300</v>
      </c>
      <c r="H42" s="22">
        <f t="shared" si="0"/>
        <v>43127.4826956199</v>
      </c>
    </row>
    <row r="43" spans="1:8">
      <c r="A43" s="3">
        <v>41</v>
      </c>
      <c r="B43" s="85" t="s">
        <v>64</v>
      </c>
      <c r="C43">
        <v>7115.2766115246</v>
      </c>
      <c r="D43">
        <v>1800</v>
      </c>
      <c r="H43" s="22">
        <f t="shared" si="0"/>
        <v>8915.2766115246</v>
      </c>
    </row>
    <row r="44" spans="1:8">
      <c r="A44" s="3">
        <v>42</v>
      </c>
      <c r="B44" s="82" t="s">
        <v>65</v>
      </c>
      <c r="C44">
        <v>-90.1452842652297</v>
      </c>
      <c r="D44">
        <v>2700</v>
      </c>
      <c r="G44" s="23">
        <v>1900</v>
      </c>
      <c r="H44" s="22">
        <f t="shared" si="0"/>
        <v>709.85471573477</v>
      </c>
    </row>
    <row r="45" spans="1:8">
      <c r="A45" s="3">
        <v>43</v>
      </c>
      <c r="B45" s="82" t="s">
        <v>66</v>
      </c>
      <c r="C45">
        <v>59270.4905774781</v>
      </c>
      <c r="G45" s="23">
        <v>3000</v>
      </c>
      <c r="H45" s="22">
        <f t="shared" si="0"/>
        <v>56270.4905774781</v>
      </c>
    </row>
    <row r="46" spans="1:8">
      <c r="A46" s="3">
        <v>44</v>
      </c>
      <c r="B46" s="82" t="s">
        <v>67</v>
      </c>
      <c r="C46">
        <v>45501.8735333324</v>
      </c>
      <c r="D46">
        <v>1800</v>
      </c>
      <c r="G46" s="23">
        <v>3000</v>
      </c>
      <c r="H46" s="22">
        <f t="shared" si="0"/>
        <v>44301.8735333324</v>
      </c>
    </row>
    <row r="47" spans="1:8">
      <c r="A47" s="3">
        <v>45</v>
      </c>
      <c r="B47" s="82" t="s">
        <v>68</v>
      </c>
      <c r="C47">
        <v>25617.544589007</v>
      </c>
      <c r="D47">
        <v>1800</v>
      </c>
      <c r="F47">
        <v>800</v>
      </c>
      <c r="G47" s="23">
        <v>2000</v>
      </c>
      <c r="H47" s="22">
        <f t="shared" si="0"/>
        <v>26217.544589007</v>
      </c>
    </row>
    <row r="48" spans="1:8">
      <c r="A48" s="3">
        <v>46</v>
      </c>
      <c r="B48" s="82" t="s">
        <v>69</v>
      </c>
      <c r="C48">
        <v>38236.2877954598</v>
      </c>
      <c r="D48">
        <v>900</v>
      </c>
      <c r="F48">
        <v>800</v>
      </c>
      <c r="G48" s="23">
        <v>2300</v>
      </c>
      <c r="H48" s="22">
        <f t="shared" si="0"/>
        <v>37636.2877954598</v>
      </c>
    </row>
    <row r="49" spans="1:8">
      <c r="A49" s="3">
        <v>47</v>
      </c>
      <c r="B49" s="82" t="s">
        <v>70</v>
      </c>
      <c r="C49">
        <v>-5358.14305783844</v>
      </c>
      <c r="D49">
        <v>1800</v>
      </c>
      <c r="G49" s="23">
        <v>5500</v>
      </c>
      <c r="H49" s="22">
        <f t="shared" si="0"/>
        <v>-9058.14305783844</v>
      </c>
    </row>
    <row r="50" spans="1:8">
      <c r="A50" s="3">
        <v>48</v>
      </c>
      <c r="B50" s="82" t="s">
        <v>71</v>
      </c>
      <c r="C50">
        <v>22171.2611050394</v>
      </c>
      <c r="G50" s="23">
        <v>2000</v>
      </c>
      <c r="H50" s="22">
        <f t="shared" si="0"/>
        <v>20171.2611050394</v>
      </c>
    </row>
    <row r="51" spans="1:8">
      <c r="A51" s="3">
        <v>49</v>
      </c>
      <c r="B51" s="5" t="s">
        <v>73</v>
      </c>
      <c r="C51">
        <v>65596.4865864424</v>
      </c>
      <c r="D51">
        <v>3600</v>
      </c>
      <c r="F51">
        <v>800</v>
      </c>
      <c r="G51" s="23">
        <v>2500</v>
      </c>
      <c r="H51" s="22">
        <f t="shared" si="0"/>
        <v>67496.4865864424</v>
      </c>
    </row>
    <row r="52" spans="1:8">
      <c r="A52" s="3">
        <v>50</v>
      </c>
      <c r="B52" s="82" t="s">
        <v>74</v>
      </c>
      <c r="C52">
        <v>-3790.3990750961</v>
      </c>
      <c r="D52">
        <v>1800</v>
      </c>
      <c r="G52" s="23">
        <v>2000</v>
      </c>
      <c r="H52" s="22">
        <f t="shared" si="0"/>
        <v>-3990.3990750961</v>
      </c>
    </row>
    <row r="53" spans="1:8">
      <c r="A53" s="3">
        <v>51</v>
      </c>
      <c r="B53" s="82" t="s">
        <v>75</v>
      </c>
      <c r="C53">
        <v>39872.9379967338</v>
      </c>
      <c r="D53">
        <v>1800</v>
      </c>
      <c r="G53" s="23">
        <v>2000</v>
      </c>
      <c r="H53" s="22">
        <f t="shared" si="0"/>
        <v>39672.9379967338</v>
      </c>
    </row>
    <row r="54" spans="1:8">
      <c r="A54" s="3">
        <v>52</v>
      </c>
      <c r="B54" s="82" t="s">
        <v>76</v>
      </c>
      <c r="C54">
        <v>38863.3788475733</v>
      </c>
      <c r="D54">
        <v>1800</v>
      </c>
      <c r="G54" s="23">
        <v>2200</v>
      </c>
      <c r="H54" s="22">
        <f t="shared" si="0"/>
        <v>38463.3788475733</v>
      </c>
    </row>
    <row r="55" spans="1:8">
      <c r="A55" s="3">
        <v>53</v>
      </c>
      <c r="B55" s="82" t="s">
        <v>77</v>
      </c>
      <c r="C55">
        <v>73735.1714588586</v>
      </c>
      <c r="D55">
        <v>1800</v>
      </c>
      <c r="E55">
        <v>300</v>
      </c>
      <c r="G55" s="23">
        <v>3000</v>
      </c>
      <c r="H55" s="22">
        <f t="shared" si="0"/>
        <v>72835.1714588586</v>
      </c>
    </row>
    <row r="56" spans="1:8">
      <c r="A56" s="3">
        <v>54</v>
      </c>
      <c r="B56" s="82" t="s">
        <v>78</v>
      </c>
      <c r="C56">
        <v>31756.8990576337</v>
      </c>
      <c r="D56">
        <v>2700</v>
      </c>
      <c r="G56" s="23">
        <v>2000</v>
      </c>
      <c r="H56" s="22">
        <f t="shared" si="0"/>
        <v>32456.8990576337</v>
      </c>
    </row>
    <row r="57" spans="1:8">
      <c r="A57" s="3">
        <v>55</v>
      </c>
      <c r="B57" s="82" t="s">
        <v>79</v>
      </c>
      <c r="C57">
        <v>17869.18673292</v>
      </c>
      <c r="D57">
        <v>3600</v>
      </c>
      <c r="F57">
        <v>800</v>
      </c>
      <c r="G57" s="23">
        <v>2000</v>
      </c>
      <c r="H57" s="22">
        <f t="shared" si="0"/>
        <v>20269.18673292</v>
      </c>
    </row>
    <row r="58" spans="1:8">
      <c r="A58" s="3">
        <v>56</v>
      </c>
      <c r="B58" s="82" t="s">
        <v>80</v>
      </c>
      <c r="C58">
        <v>35469.1981954968</v>
      </c>
      <c r="D58">
        <v>3600</v>
      </c>
      <c r="G58" s="23">
        <v>2000</v>
      </c>
      <c r="H58" s="22">
        <f t="shared" si="0"/>
        <v>37069.1981954968</v>
      </c>
    </row>
    <row r="59" spans="1:8">
      <c r="A59" s="3">
        <v>57</v>
      </c>
      <c r="B59" s="82" t="s">
        <v>81</v>
      </c>
      <c r="C59">
        <v>19365.7139683779</v>
      </c>
      <c r="D59">
        <v>3600</v>
      </c>
      <c r="G59" s="23">
        <v>2000</v>
      </c>
      <c r="H59" s="22">
        <f t="shared" si="0"/>
        <v>20965.7139683779</v>
      </c>
    </row>
    <row r="60" spans="1:8">
      <c r="A60" s="3">
        <v>58</v>
      </c>
      <c r="B60" s="82" t="s">
        <v>82</v>
      </c>
      <c r="C60">
        <v>79222.4955579982</v>
      </c>
      <c r="D60">
        <v>2700</v>
      </c>
      <c r="G60" s="23">
        <v>2000</v>
      </c>
      <c r="H60" s="22">
        <f t="shared" si="0"/>
        <v>79922.4955579982</v>
      </c>
    </row>
    <row r="61" spans="1:8">
      <c r="A61" s="3">
        <v>59</v>
      </c>
      <c r="B61" s="82" t="s">
        <v>83</v>
      </c>
      <c r="C61">
        <v>48074.1049387919</v>
      </c>
      <c r="D61">
        <v>3600</v>
      </c>
      <c r="F61">
        <v>800</v>
      </c>
      <c r="G61" s="23">
        <v>2000</v>
      </c>
      <c r="H61" s="22">
        <f t="shared" si="0"/>
        <v>50474.1049387919</v>
      </c>
    </row>
    <row r="62" spans="1:8">
      <c r="A62" s="3">
        <v>60</v>
      </c>
      <c r="B62" s="82" t="s">
        <v>84</v>
      </c>
      <c r="C62">
        <v>3242.3593759577</v>
      </c>
      <c r="D62">
        <v>1800</v>
      </c>
      <c r="G62" s="23">
        <v>2000</v>
      </c>
      <c r="H62" s="22">
        <f t="shared" si="0"/>
        <v>3042.3593759577</v>
      </c>
    </row>
    <row r="63" spans="1:8">
      <c r="A63" s="3">
        <v>61</v>
      </c>
      <c r="B63" s="82" t="s">
        <v>85</v>
      </c>
      <c r="C63">
        <v>46338.3731568039</v>
      </c>
      <c r="D63">
        <v>3600</v>
      </c>
      <c r="G63" s="23">
        <v>2000</v>
      </c>
      <c r="H63" s="22">
        <f t="shared" si="0"/>
        <v>47938.3731568039</v>
      </c>
    </row>
    <row r="64" spans="1:8">
      <c r="A64" s="3">
        <v>62</v>
      </c>
      <c r="B64" s="82" t="s">
        <v>86</v>
      </c>
      <c r="C64">
        <v>35840.3110311359</v>
      </c>
      <c r="D64">
        <v>1800</v>
      </c>
      <c r="G64" s="23">
        <v>2300</v>
      </c>
      <c r="H64" s="22">
        <f t="shared" si="0"/>
        <v>35340.3110311359</v>
      </c>
    </row>
    <row r="65" spans="1:8">
      <c r="A65" s="3">
        <v>63</v>
      </c>
      <c r="B65" s="82" t="s">
        <v>87</v>
      </c>
      <c r="C65">
        <v>-89.4991831043008</v>
      </c>
      <c r="D65">
        <v>2700</v>
      </c>
      <c r="G65" s="23">
        <v>2000</v>
      </c>
      <c r="H65" s="22">
        <f t="shared" si="0"/>
        <v>610.500816895699</v>
      </c>
    </row>
    <row r="66" spans="1:8">
      <c r="A66" s="3">
        <v>64</v>
      </c>
      <c r="B66" s="82" t="s">
        <v>88</v>
      </c>
      <c r="C66">
        <v>64931.1658356335</v>
      </c>
      <c r="D66">
        <v>3600</v>
      </c>
      <c r="G66" s="23">
        <v>4000</v>
      </c>
      <c r="H66" s="22">
        <f t="shared" si="0"/>
        <v>64531.1658356335</v>
      </c>
    </row>
    <row r="67" spans="1:8">
      <c r="A67" s="3">
        <v>65</v>
      </c>
      <c r="B67" s="82" t="s">
        <v>89</v>
      </c>
      <c r="C67">
        <v>87595.344570878</v>
      </c>
      <c r="D67">
        <v>1800</v>
      </c>
      <c r="G67" s="23">
        <v>3000</v>
      </c>
      <c r="H67" s="22">
        <f t="shared" si="0"/>
        <v>86395.344570878</v>
      </c>
    </row>
    <row r="68" spans="1:8">
      <c r="A68" s="3">
        <v>66</v>
      </c>
      <c r="B68" s="82" t="s">
        <v>90</v>
      </c>
      <c r="C68">
        <v>95005.945278241</v>
      </c>
      <c r="E68">
        <v>300</v>
      </c>
      <c r="G68" s="23">
        <v>4000</v>
      </c>
      <c r="H68" s="22">
        <f t="shared" ref="H68:H82" si="1">SUM(C68+D68+E68+F68-G68)</f>
        <v>91305.945278241</v>
      </c>
    </row>
    <row r="69" spans="1:8">
      <c r="A69" s="3">
        <v>67</v>
      </c>
      <c r="B69" s="82" t="s">
        <v>91</v>
      </c>
      <c r="C69">
        <v>7159.7646079388</v>
      </c>
      <c r="D69">
        <v>3600</v>
      </c>
      <c r="F69">
        <v>800</v>
      </c>
      <c r="G69" s="23">
        <v>1900</v>
      </c>
      <c r="H69" s="22">
        <f t="shared" si="1"/>
        <v>9659.7646079388</v>
      </c>
    </row>
    <row r="70" spans="1:8">
      <c r="A70" s="3">
        <v>68</v>
      </c>
      <c r="B70" s="82" t="s">
        <v>92</v>
      </c>
      <c r="C70">
        <v>29310.3544069196</v>
      </c>
      <c r="D70">
        <v>1800</v>
      </c>
      <c r="G70" s="23">
        <v>2300</v>
      </c>
      <c r="H70" s="22">
        <f t="shared" si="1"/>
        <v>28810.3544069196</v>
      </c>
    </row>
    <row r="71" spans="1:8">
      <c r="A71" s="3">
        <v>69</v>
      </c>
      <c r="B71" s="82" t="s">
        <v>93</v>
      </c>
      <c r="C71">
        <v>40758.748342457</v>
      </c>
      <c r="E71">
        <v>300</v>
      </c>
      <c r="G71" s="23">
        <v>2000</v>
      </c>
      <c r="H71" s="22">
        <f t="shared" si="1"/>
        <v>39058.748342457</v>
      </c>
    </row>
    <row r="72" spans="1:8">
      <c r="A72" s="3">
        <v>70</v>
      </c>
      <c r="B72" s="82" t="s">
        <v>94</v>
      </c>
      <c r="C72">
        <v>75631.0911788396</v>
      </c>
      <c r="G72" s="23">
        <v>3000</v>
      </c>
      <c r="H72" s="22">
        <f t="shared" si="1"/>
        <v>72631.0911788396</v>
      </c>
    </row>
    <row r="73" spans="1:8">
      <c r="A73" s="3">
        <v>71</v>
      </c>
      <c r="B73" s="82" t="s">
        <v>95</v>
      </c>
      <c r="C73">
        <v>50621.0886525516</v>
      </c>
      <c r="G73" s="23">
        <v>2000</v>
      </c>
      <c r="H73" s="22">
        <f t="shared" si="1"/>
        <v>48621.0886525516</v>
      </c>
    </row>
    <row r="74" spans="1:8">
      <c r="A74" s="3">
        <v>72</v>
      </c>
      <c r="B74" s="82" t="s">
        <v>96</v>
      </c>
      <c r="C74">
        <v>73761.2822998553</v>
      </c>
      <c r="D74">
        <v>3600</v>
      </c>
      <c r="G74" s="23">
        <v>2000</v>
      </c>
      <c r="H74" s="22">
        <f t="shared" si="1"/>
        <v>75361.2822998553</v>
      </c>
    </row>
    <row r="75" spans="1:8">
      <c r="A75" s="3">
        <v>73</v>
      </c>
      <c r="B75" s="82" t="s">
        <v>97</v>
      </c>
      <c r="C75">
        <v>1085.4550780195</v>
      </c>
      <c r="D75">
        <v>3600</v>
      </c>
      <c r="F75">
        <v>800</v>
      </c>
      <c r="G75" s="23">
        <v>2000</v>
      </c>
      <c r="H75" s="22">
        <f t="shared" si="1"/>
        <v>3485.4550780195</v>
      </c>
    </row>
    <row r="76" spans="1:8">
      <c r="A76" s="3">
        <v>74</v>
      </c>
      <c r="B76" s="82" t="s">
        <v>98</v>
      </c>
      <c r="C76">
        <v>68398.3465908023</v>
      </c>
      <c r="D76">
        <v>900</v>
      </c>
      <c r="G76" s="23">
        <v>3000</v>
      </c>
      <c r="H76" s="22">
        <f t="shared" si="1"/>
        <v>66298.3465908023</v>
      </c>
    </row>
    <row r="77" spans="1:8">
      <c r="A77" s="3">
        <v>75</v>
      </c>
      <c r="B77" s="82" t="s">
        <v>99</v>
      </c>
      <c r="C77">
        <v>38065.2727142373</v>
      </c>
      <c r="G77" s="23">
        <v>3000</v>
      </c>
      <c r="H77" s="22">
        <f t="shared" si="1"/>
        <v>35065.2727142373</v>
      </c>
    </row>
    <row r="78" spans="1:8">
      <c r="A78" s="3">
        <v>76</v>
      </c>
      <c r="B78" s="82" t="s">
        <v>100</v>
      </c>
      <c r="C78">
        <v>-7509.27234165602</v>
      </c>
      <c r="G78" s="23">
        <v>1900</v>
      </c>
      <c r="H78" s="22">
        <f t="shared" si="1"/>
        <v>-9409.27234165602</v>
      </c>
    </row>
    <row r="79" spans="1:8">
      <c r="A79" s="3">
        <v>77</v>
      </c>
      <c r="B79" s="82" t="s">
        <v>101</v>
      </c>
      <c r="C79">
        <v>-1142.70135452808</v>
      </c>
      <c r="D79">
        <v>3600</v>
      </c>
      <c r="G79" s="23">
        <v>1000</v>
      </c>
      <c r="H79" s="22">
        <f t="shared" si="1"/>
        <v>1457.29864547192</v>
      </c>
    </row>
    <row r="80" spans="1:8">
      <c r="A80" s="3">
        <v>78</v>
      </c>
      <c r="B80" s="82" t="s">
        <v>102</v>
      </c>
      <c r="C80">
        <v>35266.8163336866</v>
      </c>
      <c r="D80">
        <v>1800</v>
      </c>
      <c r="G80" s="23">
        <v>2000</v>
      </c>
      <c r="H80" s="22">
        <f t="shared" si="1"/>
        <v>35066.8163336866</v>
      </c>
    </row>
    <row r="81" spans="1:8">
      <c r="A81" s="3">
        <v>79</v>
      </c>
      <c r="B81" s="82" t="s">
        <v>103</v>
      </c>
      <c r="C81">
        <v>1811.3913170927</v>
      </c>
      <c r="D81">
        <v>900</v>
      </c>
      <c r="G81" s="23">
        <v>2000</v>
      </c>
      <c r="H81" s="22">
        <f t="shared" si="1"/>
        <v>711.3913170927</v>
      </c>
    </row>
    <row r="82" spans="1:8">
      <c r="A82" s="3">
        <v>80</v>
      </c>
      <c r="B82" s="82" t="s">
        <v>104</v>
      </c>
      <c r="C82">
        <v>49066.6628823908</v>
      </c>
      <c r="D82">
        <v>3600</v>
      </c>
      <c r="F82">
        <v>800</v>
      </c>
      <c r="G82" s="23">
        <v>3000</v>
      </c>
      <c r="H82" s="22">
        <f t="shared" si="1"/>
        <v>50466.6628823908</v>
      </c>
    </row>
    <row r="83" spans="1:8">
      <c r="A83" s="3">
        <v>81</v>
      </c>
      <c r="B83" s="82" t="s">
        <v>105</v>
      </c>
      <c r="C83">
        <v>3964.285815173</v>
      </c>
      <c r="D83">
        <v>3600</v>
      </c>
      <c r="G83" s="23">
        <v>2000</v>
      </c>
      <c r="H83" s="22">
        <f t="shared" ref="H83:H98" si="2">SUM(C83+D83+E83+F83-G83)</f>
        <v>5564.285815173</v>
      </c>
    </row>
    <row r="84" spans="1:8">
      <c r="A84" s="3">
        <v>82</v>
      </c>
      <c r="B84" s="82" t="s">
        <v>106</v>
      </c>
      <c r="C84">
        <v>-2919.81850347319</v>
      </c>
      <c r="D84">
        <v>3600</v>
      </c>
      <c r="G84" s="23">
        <v>2000</v>
      </c>
      <c r="H84" s="22">
        <f t="shared" si="2"/>
        <v>-1319.81850347319</v>
      </c>
    </row>
    <row r="85" spans="1:8">
      <c r="A85" s="3">
        <v>83</v>
      </c>
      <c r="B85" s="82" t="s">
        <v>107</v>
      </c>
      <c r="C85">
        <v>117357.702520667</v>
      </c>
      <c r="D85">
        <v>900</v>
      </c>
      <c r="G85" s="23">
        <v>4000</v>
      </c>
      <c r="H85" s="22">
        <f t="shared" si="2"/>
        <v>114257.702520667</v>
      </c>
    </row>
    <row r="86" spans="1:8">
      <c r="A86" s="3">
        <v>84</v>
      </c>
      <c r="B86" s="82" t="s">
        <v>108</v>
      </c>
      <c r="C86">
        <v>52732.4691476719</v>
      </c>
      <c r="E86">
        <v>300</v>
      </c>
      <c r="G86" s="23">
        <v>2000</v>
      </c>
      <c r="H86" s="22">
        <f t="shared" si="2"/>
        <v>51032.4691476719</v>
      </c>
    </row>
    <row r="87" spans="1:8">
      <c r="A87" s="3">
        <v>85</v>
      </c>
      <c r="B87" s="82" t="s">
        <v>110</v>
      </c>
      <c r="C87">
        <v>49234.0502986041</v>
      </c>
      <c r="D87">
        <v>3600</v>
      </c>
      <c r="G87" s="23">
        <v>2000</v>
      </c>
      <c r="H87" s="22">
        <f t="shared" si="2"/>
        <v>50834.0502986041</v>
      </c>
    </row>
    <row r="88" spans="1:8">
      <c r="A88" s="3">
        <v>86</v>
      </c>
      <c r="B88" s="83" t="s">
        <v>111</v>
      </c>
      <c r="C88">
        <v>4598.8110427174</v>
      </c>
      <c r="G88" s="23">
        <v>3000</v>
      </c>
      <c r="H88" s="22">
        <f t="shared" si="2"/>
        <v>1598.8110427174</v>
      </c>
    </row>
    <row r="89" spans="1:8">
      <c r="A89" s="3">
        <v>87</v>
      </c>
      <c r="B89" s="82" t="s">
        <v>112</v>
      </c>
      <c r="C89">
        <v>-1697.5274554339</v>
      </c>
      <c r="D89">
        <v>1800</v>
      </c>
      <c r="G89" s="23">
        <v>2000</v>
      </c>
      <c r="H89" s="22">
        <f t="shared" si="2"/>
        <v>-1897.5274554339</v>
      </c>
    </row>
    <row r="90" spans="1:8">
      <c r="A90" s="3">
        <v>88</v>
      </c>
      <c r="B90" s="8" t="s">
        <v>113</v>
      </c>
      <c r="C90">
        <v>3600.9538447271</v>
      </c>
      <c r="D90">
        <v>1800</v>
      </c>
      <c r="F90">
        <v>800</v>
      </c>
      <c r="G90" s="23">
        <v>2000</v>
      </c>
      <c r="H90" s="22">
        <f t="shared" si="2"/>
        <v>4200.9538447271</v>
      </c>
    </row>
    <row r="91" spans="1:8">
      <c r="A91" s="3">
        <v>89</v>
      </c>
      <c r="B91" s="5" t="s">
        <v>114</v>
      </c>
      <c r="C91">
        <v>5133.1399791881</v>
      </c>
      <c r="D91">
        <v>1800</v>
      </c>
      <c r="G91" s="23">
        <v>4000</v>
      </c>
      <c r="H91" s="22">
        <f t="shared" si="2"/>
        <v>2933.1399791881</v>
      </c>
    </row>
    <row r="92" spans="1:8">
      <c r="A92" s="3">
        <v>90</v>
      </c>
      <c r="B92" s="25" t="s">
        <v>167</v>
      </c>
      <c r="C92">
        <v>7200</v>
      </c>
      <c r="G92" s="23">
        <v>1000</v>
      </c>
      <c r="H92" s="22">
        <f t="shared" si="2"/>
        <v>6200</v>
      </c>
    </row>
    <row r="93" spans="1:8">
      <c r="A93" s="3">
        <v>91</v>
      </c>
      <c r="B93" s="8" t="s">
        <v>115</v>
      </c>
      <c r="C93">
        <v>6243.8221136951</v>
      </c>
      <c r="D93">
        <v>3600</v>
      </c>
      <c r="G93" s="23">
        <v>2000</v>
      </c>
      <c r="H93" s="22">
        <f t="shared" si="2"/>
        <v>7843.8221136951</v>
      </c>
    </row>
    <row r="94" spans="1:8">
      <c r="A94" s="3">
        <v>92</v>
      </c>
      <c r="B94" s="83" t="s">
        <v>116</v>
      </c>
      <c r="C94">
        <v>-13182.338368296</v>
      </c>
      <c r="D94">
        <v>1800</v>
      </c>
      <c r="G94" s="23">
        <v>2000</v>
      </c>
      <c r="H94" s="22">
        <f t="shared" si="2"/>
        <v>-13382.338368296</v>
      </c>
    </row>
    <row r="95" spans="1:8">
      <c r="A95" s="3">
        <v>93</v>
      </c>
      <c r="B95" s="83" t="s">
        <v>117</v>
      </c>
      <c r="C95">
        <v>-9395.1116192937</v>
      </c>
      <c r="D95">
        <v>1800</v>
      </c>
      <c r="F95">
        <v>800</v>
      </c>
      <c r="G95" s="23">
        <v>2000</v>
      </c>
      <c r="H95" s="22">
        <f t="shared" si="2"/>
        <v>-8795.1116192937</v>
      </c>
    </row>
    <row r="96" spans="1:8">
      <c r="A96" s="3">
        <v>94</v>
      </c>
      <c r="B96" s="8" t="s">
        <v>138</v>
      </c>
      <c r="C96">
        <v>-15700</v>
      </c>
      <c r="G96" s="23">
        <v>2000</v>
      </c>
      <c r="H96" s="22">
        <f t="shared" si="2"/>
        <v>-17700</v>
      </c>
    </row>
    <row r="97" spans="1:8">
      <c r="A97" s="3">
        <v>95</v>
      </c>
      <c r="B97" s="8" t="s">
        <v>118</v>
      </c>
      <c r="C97">
        <v>-15600</v>
      </c>
      <c r="G97" s="23">
        <v>2000</v>
      </c>
      <c r="H97" s="22">
        <f t="shared" si="2"/>
        <v>-17600</v>
      </c>
    </row>
    <row r="98" spans="1:8">
      <c r="A98" s="3">
        <v>96</v>
      </c>
      <c r="B98" s="8" t="s">
        <v>139</v>
      </c>
      <c r="C98">
        <v>-15000</v>
      </c>
      <c r="G98" s="23">
        <v>2000</v>
      </c>
      <c r="H98" s="22">
        <f t="shared" si="2"/>
        <v>-17000</v>
      </c>
    </row>
    <row r="99" spans="1:8">
      <c r="A99" s="3">
        <v>97</v>
      </c>
      <c r="B99" s="82" t="s">
        <v>120</v>
      </c>
      <c r="C99">
        <v>26520.9543834498</v>
      </c>
      <c r="G99" s="23">
        <v>2000</v>
      </c>
      <c r="H99" s="22">
        <f t="shared" ref="H99:H113" si="3">SUM(C99+D99+E99+F99-G99)</f>
        <v>24520.9543834498</v>
      </c>
    </row>
    <row r="100" spans="1:8">
      <c r="A100" s="3">
        <v>98</v>
      </c>
      <c r="B100" s="5" t="s">
        <v>205</v>
      </c>
      <c r="C100">
        <v>-3100</v>
      </c>
      <c r="G100" s="23">
        <v>3000</v>
      </c>
      <c r="H100" s="22">
        <f t="shared" si="3"/>
        <v>-6100</v>
      </c>
    </row>
    <row r="101" spans="1:8">
      <c r="A101" s="3">
        <v>99</v>
      </c>
      <c r="B101" s="25" t="s">
        <v>183</v>
      </c>
      <c r="C101">
        <v>-3900</v>
      </c>
      <c r="G101" s="23">
        <v>1000</v>
      </c>
      <c r="H101" s="22">
        <f t="shared" si="3"/>
        <v>-4900</v>
      </c>
    </row>
    <row r="102" spans="1:8">
      <c r="A102" s="3">
        <v>100</v>
      </c>
      <c r="B102" s="25" t="s">
        <v>206</v>
      </c>
      <c r="C102">
        <v>-4150</v>
      </c>
      <c r="G102" s="23">
        <v>1000</v>
      </c>
      <c r="H102" s="22">
        <f t="shared" si="3"/>
        <v>-5150</v>
      </c>
    </row>
    <row r="103" spans="1:8">
      <c r="A103" s="3">
        <v>101</v>
      </c>
      <c r="B103" s="25" t="s">
        <v>207</v>
      </c>
      <c r="C103">
        <v>-400</v>
      </c>
      <c r="D103">
        <v>1800</v>
      </c>
      <c r="G103" s="23">
        <v>1000</v>
      </c>
      <c r="H103" s="22">
        <f t="shared" si="3"/>
        <v>400</v>
      </c>
    </row>
    <row r="104" spans="1:8">
      <c r="A104" s="3">
        <v>102</v>
      </c>
      <c r="B104" s="25" t="s">
        <v>208</v>
      </c>
      <c r="C104">
        <v>-3550</v>
      </c>
      <c r="G104" s="23">
        <v>1000</v>
      </c>
      <c r="H104" s="22">
        <f t="shared" si="3"/>
        <v>-4550</v>
      </c>
    </row>
    <row r="105" spans="1:8">
      <c r="A105" s="3">
        <v>103</v>
      </c>
      <c r="B105" s="25" t="s">
        <v>246</v>
      </c>
      <c r="C105">
        <v>-3300</v>
      </c>
      <c r="G105" s="23">
        <v>2000</v>
      </c>
      <c r="H105" s="22">
        <f t="shared" si="3"/>
        <v>-5300</v>
      </c>
    </row>
    <row r="106" spans="1:8">
      <c r="A106" s="3">
        <v>104</v>
      </c>
      <c r="B106" s="25" t="s">
        <v>247</v>
      </c>
      <c r="C106">
        <v>600</v>
      </c>
      <c r="G106" s="23">
        <v>1000</v>
      </c>
      <c r="H106" s="22">
        <f t="shared" si="3"/>
        <v>-400</v>
      </c>
    </row>
    <row r="107" spans="1:8">
      <c r="A107" s="3">
        <v>105</v>
      </c>
      <c r="B107" s="25" t="s">
        <v>270</v>
      </c>
      <c r="C107">
        <v>500</v>
      </c>
      <c r="G107" s="23">
        <v>1000</v>
      </c>
      <c r="H107" s="22">
        <f t="shared" si="3"/>
        <v>-500</v>
      </c>
    </row>
    <row r="108" spans="1:8">
      <c r="A108" s="3">
        <v>106</v>
      </c>
      <c r="B108" s="86" t="s">
        <v>124</v>
      </c>
      <c r="C108">
        <v>142.85151713735</v>
      </c>
      <c r="D108">
        <v>1800</v>
      </c>
      <c r="F108">
        <v>800</v>
      </c>
      <c r="G108" s="23"/>
      <c r="H108" s="22">
        <f t="shared" si="3"/>
        <v>2742.85151713735</v>
      </c>
    </row>
    <row r="109" spans="1:8">
      <c r="A109" s="3">
        <v>107</v>
      </c>
      <c r="B109" s="10" t="s">
        <v>119</v>
      </c>
      <c r="C109">
        <v>31181.0521136951</v>
      </c>
      <c r="D109">
        <v>3600</v>
      </c>
      <c r="F109">
        <v>800</v>
      </c>
      <c r="G109" s="23"/>
      <c r="H109" s="22">
        <f t="shared" si="3"/>
        <v>35581.0521136951</v>
      </c>
    </row>
    <row r="110" spans="1:8">
      <c r="A110" s="3">
        <v>108</v>
      </c>
      <c r="B110" s="10" t="s">
        <v>271</v>
      </c>
      <c r="C110">
        <v>500</v>
      </c>
      <c r="G110" s="23">
        <v>1000</v>
      </c>
      <c r="H110" s="22">
        <f t="shared" si="3"/>
        <v>-500</v>
      </c>
    </row>
    <row r="111" spans="1:8">
      <c r="A111" s="3">
        <v>109</v>
      </c>
      <c r="B111" s="26" t="s">
        <v>224</v>
      </c>
      <c r="C111">
        <v>2300</v>
      </c>
      <c r="D111">
        <v>900</v>
      </c>
      <c r="F111">
        <v>800</v>
      </c>
      <c r="H111" s="22">
        <f t="shared" si="3"/>
        <v>4000</v>
      </c>
    </row>
    <row r="112" spans="1:8">
      <c r="A112" s="3">
        <v>110</v>
      </c>
      <c r="B112" s="26" t="s">
        <v>226</v>
      </c>
      <c r="C112">
        <v>2000</v>
      </c>
      <c r="H112" s="22">
        <f t="shared" si="3"/>
        <v>2000</v>
      </c>
    </row>
    <row r="113" spans="1:8">
      <c r="A113" s="3">
        <v>111</v>
      </c>
      <c r="B113" s="26" t="s">
        <v>228</v>
      </c>
      <c r="C113">
        <v>2000</v>
      </c>
      <c r="D113">
        <v>1800</v>
      </c>
      <c r="H113" s="22">
        <f t="shared" si="3"/>
        <v>3800</v>
      </c>
    </row>
    <row r="114" spans="1:8">
      <c r="A114" s="3">
        <v>112</v>
      </c>
      <c r="B114" s="26" t="s">
        <v>232</v>
      </c>
      <c r="C114">
        <v>2000</v>
      </c>
      <c r="H114" s="22">
        <f t="shared" ref="H114:H118" si="4">SUM(C114+D114+E114+F114-G114)</f>
        <v>2000</v>
      </c>
    </row>
    <row r="115" spans="1:8">
      <c r="A115" s="3">
        <v>113</v>
      </c>
      <c r="B115" s="26" t="s">
        <v>233</v>
      </c>
      <c r="C115">
        <v>2000</v>
      </c>
      <c r="H115" s="22">
        <f t="shared" si="4"/>
        <v>2000</v>
      </c>
    </row>
    <row r="116" spans="1:8">
      <c r="A116" s="3">
        <v>114</v>
      </c>
      <c r="B116" s="26" t="s">
        <v>234</v>
      </c>
      <c r="C116">
        <v>2000</v>
      </c>
      <c r="H116" s="22">
        <f t="shared" si="4"/>
        <v>2000</v>
      </c>
    </row>
    <row r="117" spans="1:8">
      <c r="A117" s="3">
        <v>115</v>
      </c>
      <c r="B117" s="26" t="s">
        <v>288</v>
      </c>
      <c r="G117">
        <v>1000</v>
      </c>
      <c r="H117" s="22">
        <f t="shared" si="4"/>
        <v>-1000</v>
      </c>
    </row>
    <row r="118" spans="1:8">
      <c r="A118" s="12" t="s">
        <v>127</v>
      </c>
      <c r="B118" s="13"/>
      <c r="C118">
        <v>3086368.29960043</v>
      </c>
      <c r="H118" s="24">
        <f t="shared" si="4"/>
        <v>3086368.29960043</v>
      </c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9"/>
  <sheetViews>
    <sheetView workbookViewId="0">
      <selection activeCell="I3" sqref="I3"/>
    </sheetView>
  </sheetViews>
  <sheetFormatPr defaultColWidth="9" defaultRowHeight="14.25"/>
  <cols>
    <col min="3" max="3" width="14.125" customWidth="1"/>
    <col min="9" max="9" width="14.125" style="4" customWidth="1"/>
  </cols>
  <sheetData>
    <row r="1" ht="20.25" spans="1:13">
      <c r="A1" s="1" t="s">
        <v>289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8" spans="1:10">
      <c r="A2" s="2" t="s">
        <v>18</v>
      </c>
      <c r="B2" s="2" t="s">
        <v>19</v>
      </c>
      <c r="C2" s="2" t="s">
        <v>290</v>
      </c>
      <c r="D2" s="2" t="s">
        <v>291</v>
      </c>
      <c r="E2" s="2" t="s">
        <v>292</v>
      </c>
      <c r="F2" s="2" t="s">
        <v>293</v>
      </c>
      <c r="G2" s="2" t="s">
        <v>294</v>
      </c>
      <c r="H2" s="2" t="s">
        <v>295</v>
      </c>
      <c r="I2" s="16" t="s">
        <v>296</v>
      </c>
      <c r="J2" s="15" t="s">
        <v>23</v>
      </c>
    </row>
    <row r="3" spans="1:9">
      <c r="A3" s="3">
        <v>1</v>
      </c>
      <c r="B3" s="3" t="s">
        <v>24</v>
      </c>
      <c r="C3" s="20">
        <v>89761.1952653195</v>
      </c>
      <c r="D3">
        <v>400</v>
      </c>
      <c r="G3">
        <v>200</v>
      </c>
      <c r="H3" s="18">
        <v>3000</v>
      </c>
      <c r="I3" s="4">
        <f>C3+D3+E3+F3+G3-H3</f>
        <v>87361.1952653195</v>
      </c>
    </row>
    <row r="4" spans="1:9">
      <c r="A4" s="3">
        <v>2</v>
      </c>
      <c r="B4" s="82" t="s">
        <v>25</v>
      </c>
      <c r="C4" s="20">
        <v>33027.5831639015</v>
      </c>
      <c r="H4" s="18">
        <v>3000</v>
      </c>
      <c r="I4" s="4">
        <f t="shared" ref="I4:I67" si="0">C4+D4+E4+F4+G4-H4</f>
        <v>30027.5831639015</v>
      </c>
    </row>
    <row r="5" spans="1:9">
      <c r="A5" s="3">
        <v>3</v>
      </c>
      <c r="B5" s="5" t="s">
        <v>164</v>
      </c>
      <c r="C5" s="20">
        <v>275</v>
      </c>
      <c r="H5" s="18">
        <v>3000</v>
      </c>
      <c r="I5" s="4">
        <f t="shared" si="0"/>
        <v>-2725</v>
      </c>
    </row>
    <row r="6" spans="1:9">
      <c r="A6" s="3">
        <v>4</v>
      </c>
      <c r="B6" s="82" t="s">
        <v>26</v>
      </c>
      <c r="C6" s="20">
        <v>41717.9943061305</v>
      </c>
      <c r="H6" s="18">
        <v>2000</v>
      </c>
      <c r="I6" s="4">
        <f t="shared" si="0"/>
        <v>39717.9943061305</v>
      </c>
    </row>
    <row r="7" spans="1:9">
      <c r="A7" s="3">
        <v>5</v>
      </c>
      <c r="B7" s="82" t="s">
        <v>27</v>
      </c>
      <c r="C7" s="4">
        <v>60469.1701397816</v>
      </c>
      <c r="H7" s="18">
        <v>3000</v>
      </c>
      <c r="I7" s="4">
        <f t="shared" si="0"/>
        <v>57469.1701397816</v>
      </c>
    </row>
    <row r="8" spans="1:9">
      <c r="A8" s="3">
        <v>6</v>
      </c>
      <c r="B8" s="82" t="s">
        <v>28</v>
      </c>
      <c r="C8" s="4">
        <v>65124.3282041186</v>
      </c>
      <c r="H8" s="18">
        <v>3000</v>
      </c>
      <c r="I8" s="4">
        <f t="shared" si="0"/>
        <v>62124.3282041186</v>
      </c>
    </row>
    <row r="9" spans="1:9">
      <c r="A9" s="3">
        <v>7</v>
      </c>
      <c r="B9" s="82" t="s">
        <v>29</v>
      </c>
      <c r="C9" s="4">
        <v>25662.9396668623</v>
      </c>
      <c r="H9" s="18">
        <v>3000</v>
      </c>
      <c r="I9" s="4">
        <f t="shared" si="0"/>
        <v>22662.9396668623</v>
      </c>
    </row>
    <row r="10" spans="1:9">
      <c r="A10" s="3">
        <v>8</v>
      </c>
      <c r="B10" s="82" t="s">
        <v>30</v>
      </c>
      <c r="C10" s="4">
        <v>12376.4572920539</v>
      </c>
      <c r="H10" s="18">
        <v>2000</v>
      </c>
      <c r="I10" s="4">
        <f t="shared" si="0"/>
        <v>10376.4572920539</v>
      </c>
    </row>
    <row r="11" spans="1:9">
      <c r="A11" s="3">
        <v>9</v>
      </c>
      <c r="B11" s="82" t="s">
        <v>31</v>
      </c>
      <c r="C11" s="4">
        <v>7084.9037508211</v>
      </c>
      <c r="H11" s="18">
        <v>2000</v>
      </c>
      <c r="I11" s="4">
        <f t="shared" si="0"/>
        <v>5084.9037508211</v>
      </c>
    </row>
    <row r="12" spans="1:9">
      <c r="A12" s="3">
        <v>10</v>
      </c>
      <c r="B12" s="82" t="s">
        <v>32</v>
      </c>
      <c r="C12" s="4">
        <v>2041.6876205247</v>
      </c>
      <c r="H12" s="18">
        <v>2900</v>
      </c>
      <c r="I12" s="4">
        <f t="shared" si="0"/>
        <v>-858.312379475301</v>
      </c>
    </row>
    <row r="13" spans="1:9">
      <c r="A13" s="3">
        <v>11</v>
      </c>
      <c r="B13" s="82" t="s">
        <v>33</v>
      </c>
      <c r="C13" s="4">
        <v>36422.1622452479</v>
      </c>
      <c r="G13">
        <v>200</v>
      </c>
      <c r="H13" s="18">
        <v>2000</v>
      </c>
      <c r="I13" s="4">
        <f t="shared" si="0"/>
        <v>34622.1622452479</v>
      </c>
    </row>
    <row r="14" spans="1:9">
      <c r="A14" s="3">
        <v>12</v>
      </c>
      <c r="B14" s="82" t="s">
        <v>34</v>
      </c>
      <c r="C14" s="4">
        <v>18474.9693686231</v>
      </c>
      <c r="H14" s="18">
        <v>2000</v>
      </c>
      <c r="I14" s="4">
        <f t="shared" si="0"/>
        <v>16474.9693686231</v>
      </c>
    </row>
    <row r="15" spans="1:9">
      <c r="A15" s="3">
        <v>13</v>
      </c>
      <c r="B15" s="82" t="s">
        <v>35</v>
      </c>
      <c r="C15" s="4">
        <v>-2164.3831485477</v>
      </c>
      <c r="H15" s="18">
        <v>2000</v>
      </c>
      <c r="I15" s="4">
        <f t="shared" si="0"/>
        <v>-4164.3831485477</v>
      </c>
    </row>
    <row r="16" spans="1:9">
      <c r="A16" s="3">
        <v>14</v>
      </c>
      <c r="B16" s="82" t="s">
        <v>36</v>
      </c>
      <c r="C16" s="4">
        <v>-6101.31670955595</v>
      </c>
      <c r="H16" s="18">
        <v>2000</v>
      </c>
      <c r="I16" s="4">
        <f t="shared" si="0"/>
        <v>-8101.31670955595</v>
      </c>
    </row>
    <row r="17" spans="1:9">
      <c r="A17" s="3">
        <v>15</v>
      </c>
      <c r="B17" s="82" t="s">
        <v>37</v>
      </c>
      <c r="C17" s="4">
        <v>35057.0617731937</v>
      </c>
      <c r="H17" s="18">
        <v>2000</v>
      </c>
      <c r="I17" s="4">
        <f t="shared" si="0"/>
        <v>33057.0617731937</v>
      </c>
    </row>
    <row r="18" spans="1:9">
      <c r="A18" s="3">
        <v>16</v>
      </c>
      <c r="B18" s="82" t="s">
        <v>38</v>
      </c>
      <c r="C18" s="4">
        <v>102017.207607554</v>
      </c>
      <c r="G18">
        <v>200</v>
      </c>
      <c r="H18" s="18">
        <v>3000</v>
      </c>
      <c r="I18" s="4">
        <f t="shared" si="0"/>
        <v>99217.207607554</v>
      </c>
    </row>
    <row r="19" spans="1:9">
      <c r="A19" s="3">
        <v>17</v>
      </c>
      <c r="B19" s="82" t="s">
        <v>39</v>
      </c>
      <c r="C19" s="4">
        <v>14502.0281564946</v>
      </c>
      <c r="H19" s="18">
        <v>2000</v>
      </c>
      <c r="I19" s="4">
        <f t="shared" si="0"/>
        <v>12502.0281564946</v>
      </c>
    </row>
    <row r="20" spans="1:9">
      <c r="A20" s="3">
        <v>18</v>
      </c>
      <c r="B20" s="82" t="s">
        <v>40</v>
      </c>
      <c r="C20" s="4">
        <v>22420.7656368525</v>
      </c>
      <c r="H20" s="18">
        <v>2500</v>
      </c>
      <c r="I20" s="4">
        <f t="shared" si="0"/>
        <v>19920.7656368525</v>
      </c>
    </row>
    <row r="21" spans="1:9">
      <c r="A21" s="3">
        <v>19</v>
      </c>
      <c r="B21" s="82" t="s">
        <v>41</v>
      </c>
      <c r="C21" s="4">
        <v>62357.2903981815</v>
      </c>
      <c r="H21" s="18">
        <v>2000</v>
      </c>
      <c r="I21" s="4">
        <f t="shared" si="0"/>
        <v>60357.2903981815</v>
      </c>
    </row>
    <row r="22" spans="1:9">
      <c r="A22" s="3">
        <v>20</v>
      </c>
      <c r="B22" s="82" t="s">
        <v>42</v>
      </c>
      <c r="C22" s="4">
        <v>91598.106451309</v>
      </c>
      <c r="H22" s="18">
        <v>4000</v>
      </c>
      <c r="I22" s="4">
        <f t="shared" si="0"/>
        <v>87598.106451309</v>
      </c>
    </row>
    <row r="23" spans="1:9">
      <c r="A23" s="3">
        <v>21</v>
      </c>
      <c r="B23" s="82" t="s">
        <v>43</v>
      </c>
      <c r="C23" s="4">
        <v>49064.0810923407</v>
      </c>
      <c r="H23" s="18">
        <v>2000</v>
      </c>
      <c r="I23" s="4">
        <f t="shared" si="0"/>
        <v>47064.0810923407</v>
      </c>
    </row>
    <row r="24" spans="1:9">
      <c r="A24" s="3">
        <v>22</v>
      </c>
      <c r="B24" s="82" t="s">
        <v>44</v>
      </c>
      <c r="C24" s="4">
        <v>28229.7132924688</v>
      </c>
      <c r="G24">
        <v>200</v>
      </c>
      <c r="H24" s="18">
        <v>2000</v>
      </c>
      <c r="I24" s="4">
        <f t="shared" si="0"/>
        <v>26429.7132924688</v>
      </c>
    </row>
    <row r="25" spans="1:9">
      <c r="A25" s="3">
        <v>23</v>
      </c>
      <c r="B25" s="82" t="s">
        <v>45</v>
      </c>
      <c r="C25" s="4">
        <v>10195.1081518066</v>
      </c>
      <c r="H25" s="18">
        <v>1900</v>
      </c>
      <c r="I25" s="4">
        <f t="shared" si="0"/>
        <v>8295.1081518066</v>
      </c>
    </row>
    <row r="26" spans="1:9">
      <c r="A26" s="3">
        <v>24</v>
      </c>
      <c r="B26" s="82" t="s">
        <v>46</v>
      </c>
      <c r="C26" s="4">
        <v>32543.6143142708</v>
      </c>
      <c r="H26" s="18">
        <v>6000</v>
      </c>
      <c r="I26" s="4">
        <f t="shared" si="0"/>
        <v>26543.6143142708</v>
      </c>
    </row>
    <row r="27" spans="1:9">
      <c r="A27" s="3">
        <v>25</v>
      </c>
      <c r="B27" s="82" t="s">
        <v>47</v>
      </c>
      <c r="C27" s="4">
        <v>68666.4699578227</v>
      </c>
      <c r="G27">
        <v>200</v>
      </c>
      <c r="H27" s="18">
        <v>3000</v>
      </c>
      <c r="I27" s="4">
        <f t="shared" si="0"/>
        <v>65866.4699578227</v>
      </c>
    </row>
    <row r="28" spans="1:9">
      <c r="A28" s="3">
        <v>26</v>
      </c>
      <c r="B28" s="82" t="s">
        <v>48</v>
      </c>
      <c r="C28" s="4">
        <v>34610.0734983844</v>
      </c>
      <c r="D28">
        <v>500</v>
      </c>
      <c r="E28">
        <v>800</v>
      </c>
      <c r="G28">
        <v>200</v>
      </c>
      <c r="H28" s="18">
        <v>2000</v>
      </c>
      <c r="I28" s="4">
        <f t="shared" si="0"/>
        <v>34110.0734983844</v>
      </c>
    </row>
    <row r="29" spans="1:9">
      <c r="A29" s="3">
        <v>27</v>
      </c>
      <c r="B29" s="82" t="s">
        <v>49</v>
      </c>
      <c r="C29" s="4">
        <v>58341.0389632014</v>
      </c>
      <c r="F29">
        <v>240</v>
      </c>
      <c r="G29">
        <v>200</v>
      </c>
      <c r="H29" s="18">
        <v>2900</v>
      </c>
      <c r="I29" s="4">
        <f t="shared" si="0"/>
        <v>55881.0389632014</v>
      </c>
    </row>
    <row r="30" spans="1:9">
      <c r="A30" s="3">
        <v>28</v>
      </c>
      <c r="B30" s="82" t="s">
        <v>50</v>
      </c>
      <c r="C30" s="4">
        <v>7013.4832733067</v>
      </c>
      <c r="H30" s="18">
        <v>2000</v>
      </c>
      <c r="I30" s="4">
        <f t="shared" si="0"/>
        <v>5013.4832733067</v>
      </c>
    </row>
    <row r="31" spans="1:9">
      <c r="A31" s="3">
        <v>29</v>
      </c>
      <c r="B31" s="82" t="s">
        <v>51</v>
      </c>
      <c r="C31" s="4">
        <v>-9307.05706275873</v>
      </c>
      <c r="H31" s="18">
        <v>2400</v>
      </c>
      <c r="I31" s="4">
        <f t="shared" si="0"/>
        <v>-11707.0570627587</v>
      </c>
    </row>
    <row r="32" spans="1:9">
      <c r="A32" s="3">
        <v>30</v>
      </c>
      <c r="B32" s="82" t="s">
        <v>52</v>
      </c>
      <c r="C32" s="4">
        <v>102791.488944016</v>
      </c>
      <c r="H32" s="18">
        <v>4000</v>
      </c>
      <c r="I32" s="4">
        <f t="shared" si="0"/>
        <v>98791.488944016</v>
      </c>
    </row>
    <row r="33" spans="1:9">
      <c r="A33" s="3">
        <v>31</v>
      </c>
      <c r="B33" s="82" t="s">
        <v>53</v>
      </c>
      <c r="C33" s="4">
        <v>-4627.53668895062</v>
      </c>
      <c r="H33" s="18">
        <v>2000</v>
      </c>
      <c r="I33" s="4">
        <f t="shared" si="0"/>
        <v>-6627.53668895062</v>
      </c>
    </row>
    <row r="34" spans="1:9">
      <c r="A34" s="3">
        <v>32</v>
      </c>
      <c r="B34" s="82" t="s">
        <v>54</v>
      </c>
      <c r="C34" s="4">
        <v>30652.4453198116</v>
      </c>
      <c r="H34" s="18">
        <v>2000</v>
      </c>
      <c r="I34" s="4">
        <f t="shared" si="0"/>
        <v>28652.4453198116</v>
      </c>
    </row>
    <row r="35" spans="1:9">
      <c r="A35" s="3">
        <v>33</v>
      </c>
      <c r="B35" s="82" t="s">
        <v>55</v>
      </c>
      <c r="C35" s="4">
        <v>12903.0106127938</v>
      </c>
      <c r="H35" s="18">
        <v>2000</v>
      </c>
      <c r="I35" s="4">
        <f t="shared" si="0"/>
        <v>10903.0106127938</v>
      </c>
    </row>
    <row r="36" spans="1:9">
      <c r="A36" s="3">
        <v>34</v>
      </c>
      <c r="B36" s="82" t="s">
        <v>56</v>
      </c>
      <c r="C36" s="4">
        <v>6079.8432768356</v>
      </c>
      <c r="H36" s="18">
        <v>2500</v>
      </c>
      <c r="I36" s="4">
        <f t="shared" si="0"/>
        <v>3579.8432768356</v>
      </c>
    </row>
    <row r="37" spans="1:9">
      <c r="A37" s="3">
        <v>35</v>
      </c>
      <c r="B37" s="82" t="s">
        <v>57</v>
      </c>
      <c r="C37" s="4">
        <v>26591.5469003962</v>
      </c>
      <c r="H37" s="18">
        <v>2000</v>
      </c>
      <c r="I37" s="4">
        <f t="shared" si="0"/>
        <v>24591.5469003962</v>
      </c>
    </row>
    <row r="38" spans="1:9">
      <c r="A38" s="3">
        <v>36</v>
      </c>
      <c r="B38" s="82" t="s">
        <v>58</v>
      </c>
      <c r="C38" s="4">
        <v>57916.3775702258</v>
      </c>
      <c r="H38" s="18">
        <v>2500</v>
      </c>
      <c r="I38" s="4">
        <f t="shared" si="0"/>
        <v>55416.3775702258</v>
      </c>
    </row>
    <row r="39" spans="1:9">
      <c r="A39" s="3">
        <v>37</v>
      </c>
      <c r="B39" s="82" t="s">
        <v>59</v>
      </c>
      <c r="C39" s="4">
        <v>27737.2377995797</v>
      </c>
      <c r="H39" s="18">
        <v>3000</v>
      </c>
      <c r="I39" s="4">
        <f t="shared" si="0"/>
        <v>24737.2377995797</v>
      </c>
    </row>
    <row r="40" spans="1:9">
      <c r="A40" s="3">
        <v>38</v>
      </c>
      <c r="B40" s="82" t="s">
        <v>60</v>
      </c>
      <c r="C40" s="4">
        <v>36899.966689289</v>
      </c>
      <c r="H40" s="18">
        <v>2000</v>
      </c>
      <c r="I40" s="4">
        <f t="shared" si="0"/>
        <v>34899.966689289</v>
      </c>
    </row>
    <row r="41" spans="1:9">
      <c r="A41" s="3">
        <v>39</v>
      </c>
      <c r="B41" s="82" t="s">
        <v>61</v>
      </c>
      <c r="C41" s="4">
        <v>48251.5420712528</v>
      </c>
      <c r="H41" s="18">
        <v>3000</v>
      </c>
      <c r="I41" s="4">
        <f t="shared" si="0"/>
        <v>45251.5420712528</v>
      </c>
    </row>
    <row r="42" spans="1:9">
      <c r="A42" s="3">
        <v>40</v>
      </c>
      <c r="B42" s="82" t="s">
        <v>62</v>
      </c>
      <c r="C42" s="4">
        <v>43127.4826956199</v>
      </c>
      <c r="H42" s="18">
        <v>2300</v>
      </c>
      <c r="I42" s="4">
        <f t="shared" si="0"/>
        <v>40827.4826956199</v>
      </c>
    </row>
    <row r="43" spans="1:9">
      <c r="A43" s="3">
        <v>41</v>
      </c>
      <c r="B43" s="82" t="s">
        <v>64</v>
      </c>
      <c r="C43" s="4">
        <v>8915.2766115246</v>
      </c>
      <c r="I43" s="4">
        <f t="shared" si="0"/>
        <v>8915.2766115246</v>
      </c>
    </row>
    <row r="44" spans="1:9">
      <c r="A44" s="3">
        <v>42</v>
      </c>
      <c r="B44" s="82" t="s">
        <v>65</v>
      </c>
      <c r="C44" s="4">
        <v>709.85471573477</v>
      </c>
      <c r="H44" s="18">
        <v>1900</v>
      </c>
      <c r="I44" s="4">
        <f t="shared" si="0"/>
        <v>-1190.14528426523</v>
      </c>
    </row>
    <row r="45" spans="1:9">
      <c r="A45" s="3">
        <v>43</v>
      </c>
      <c r="B45" s="82" t="s">
        <v>66</v>
      </c>
      <c r="C45" s="4">
        <v>56270.4905774781</v>
      </c>
      <c r="G45">
        <v>200</v>
      </c>
      <c r="H45" s="18">
        <v>3000</v>
      </c>
      <c r="I45" s="4">
        <f t="shared" si="0"/>
        <v>53470.4905774781</v>
      </c>
    </row>
    <row r="46" spans="1:9">
      <c r="A46" s="3">
        <v>44</v>
      </c>
      <c r="B46" s="82" t="s">
        <v>67</v>
      </c>
      <c r="C46" s="4">
        <v>44301.8735333324</v>
      </c>
      <c r="H46" s="18">
        <v>3000</v>
      </c>
      <c r="I46" s="4">
        <f t="shared" si="0"/>
        <v>41301.8735333324</v>
      </c>
    </row>
    <row r="47" spans="1:9">
      <c r="A47" s="3">
        <v>45</v>
      </c>
      <c r="B47" s="82" t="s">
        <v>68</v>
      </c>
      <c r="C47" s="4">
        <v>26217.544589007</v>
      </c>
      <c r="H47" s="18">
        <v>2000</v>
      </c>
      <c r="I47" s="4">
        <f t="shared" si="0"/>
        <v>24217.544589007</v>
      </c>
    </row>
    <row r="48" spans="1:9">
      <c r="A48" s="3">
        <v>46</v>
      </c>
      <c r="B48" s="82" t="s">
        <v>69</v>
      </c>
      <c r="C48" s="4">
        <v>37636.2877954598</v>
      </c>
      <c r="H48" s="18">
        <v>2300</v>
      </c>
      <c r="I48" s="4">
        <f t="shared" si="0"/>
        <v>35336.2877954598</v>
      </c>
    </row>
    <row r="49" spans="1:9">
      <c r="A49" s="3">
        <v>47</v>
      </c>
      <c r="B49" s="82" t="s">
        <v>70</v>
      </c>
      <c r="C49" s="4">
        <v>-9058.14305783844</v>
      </c>
      <c r="H49" s="18">
        <v>3000</v>
      </c>
      <c r="I49" s="4">
        <f t="shared" si="0"/>
        <v>-12058.1430578384</v>
      </c>
    </row>
    <row r="50" spans="1:9">
      <c r="A50" s="3">
        <v>48</v>
      </c>
      <c r="B50" s="82" t="s">
        <v>71</v>
      </c>
      <c r="C50" s="4">
        <v>20171.2611050394</v>
      </c>
      <c r="H50" s="18">
        <v>2000</v>
      </c>
      <c r="I50" s="4">
        <f t="shared" si="0"/>
        <v>18171.2611050394</v>
      </c>
    </row>
    <row r="51" spans="1:9">
      <c r="A51" s="3">
        <v>49</v>
      </c>
      <c r="B51" s="5" t="s">
        <v>73</v>
      </c>
      <c r="C51" s="4">
        <v>67496.4865864424</v>
      </c>
      <c r="E51">
        <v>800</v>
      </c>
      <c r="H51" s="18">
        <v>4000</v>
      </c>
      <c r="I51" s="4">
        <f t="shared" si="0"/>
        <v>64296.4865864424</v>
      </c>
    </row>
    <row r="52" spans="1:9">
      <c r="A52" s="3">
        <v>50</v>
      </c>
      <c r="B52" s="82" t="s">
        <v>74</v>
      </c>
      <c r="C52" s="4">
        <v>-3990.3990750961</v>
      </c>
      <c r="H52" s="18">
        <v>2000</v>
      </c>
      <c r="I52" s="4">
        <f t="shared" si="0"/>
        <v>-5990.3990750961</v>
      </c>
    </row>
    <row r="53" spans="1:9">
      <c r="A53" s="3">
        <v>51</v>
      </c>
      <c r="B53" s="82" t="s">
        <v>75</v>
      </c>
      <c r="C53" s="4">
        <v>39672.9379967338</v>
      </c>
      <c r="H53" s="18">
        <v>2000</v>
      </c>
      <c r="I53" s="4">
        <f t="shared" si="0"/>
        <v>37672.9379967338</v>
      </c>
    </row>
    <row r="54" spans="1:9">
      <c r="A54" s="3">
        <v>52</v>
      </c>
      <c r="B54" s="82" t="s">
        <v>76</v>
      </c>
      <c r="C54" s="4">
        <v>38463.3788475733</v>
      </c>
      <c r="H54" s="18">
        <v>2200</v>
      </c>
      <c r="I54" s="4">
        <f t="shared" si="0"/>
        <v>36263.3788475733</v>
      </c>
    </row>
    <row r="55" spans="1:9">
      <c r="A55" s="3">
        <v>53</v>
      </c>
      <c r="B55" s="82" t="s">
        <v>77</v>
      </c>
      <c r="C55" s="4">
        <v>72835.1714588586</v>
      </c>
      <c r="G55">
        <v>200</v>
      </c>
      <c r="H55" s="18">
        <v>3000</v>
      </c>
      <c r="I55" s="4">
        <f t="shared" si="0"/>
        <v>70035.1714588586</v>
      </c>
    </row>
    <row r="56" spans="1:9">
      <c r="A56" s="3">
        <v>54</v>
      </c>
      <c r="B56" s="82" t="s">
        <v>78</v>
      </c>
      <c r="C56" s="4">
        <v>32456.8990576337</v>
      </c>
      <c r="H56" s="18">
        <v>2000</v>
      </c>
      <c r="I56" s="4">
        <f t="shared" si="0"/>
        <v>30456.8990576337</v>
      </c>
    </row>
    <row r="57" spans="1:9">
      <c r="A57" s="3">
        <v>55</v>
      </c>
      <c r="B57" s="82" t="s">
        <v>79</v>
      </c>
      <c r="C57" s="4">
        <v>20269.18673292</v>
      </c>
      <c r="H57" s="18">
        <v>2000</v>
      </c>
      <c r="I57" s="4">
        <f t="shared" si="0"/>
        <v>18269.18673292</v>
      </c>
    </row>
    <row r="58" spans="1:9">
      <c r="A58" s="3">
        <v>56</v>
      </c>
      <c r="B58" s="82" t="s">
        <v>80</v>
      </c>
      <c r="C58" s="4">
        <v>37069.1981954968</v>
      </c>
      <c r="H58" s="18">
        <v>2000</v>
      </c>
      <c r="I58" s="4">
        <f t="shared" si="0"/>
        <v>35069.1981954968</v>
      </c>
    </row>
    <row r="59" spans="1:9">
      <c r="A59" s="3">
        <v>57</v>
      </c>
      <c r="B59" s="82" t="s">
        <v>81</v>
      </c>
      <c r="C59" s="4">
        <v>20965.7139683779</v>
      </c>
      <c r="H59" s="18">
        <v>2000</v>
      </c>
      <c r="I59" s="4">
        <f t="shared" si="0"/>
        <v>18965.7139683779</v>
      </c>
    </row>
    <row r="60" spans="1:9">
      <c r="A60" s="3">
        <v>58</v>
      </c>
      <c r="B60" s="82" t="s">
        <v>82</v>
      </c>
      <c r="C60" s="4">
        <v>79922.4955579982</v>
      </c>
      <c r="D60">
        <v>300</v>
      </c>
      <c r="H60" s="18">
        <v>2000</v>
      </c>
      <c r="I60" s="4">
        <f t="shared" si="0"/>
        <v>78222.4955579982</v>
      </c>
    </row>
    <row r="61" spans="1:9">
      <c r="A61" s="3">
        <v>59</v>
      </c>
      <c r="B61" s="82" t="s">
        <v>83</v>
      </c>
      <c r="C61" s="4">
        <v>50474.1049387919</v>
      </c>
      <c r="H61" s="18">
        <v>2000</v>
      </c>
      <c r="I61" s="4">
        <f t="shared" si="0"/>
        <v>48474.1049387919</v>
      </c>
    </row>
    <row r="62" spans="1:9">
      <c r="A62" s="3">
        <v>60</v>
      </c>
      <c r="B62" s="82" t="s">
        <v>84</v>
      </c>
      <c r="C62" s="4">
        <v>3042.3593759577</v>
      </c>
      <c r="H62" s="18">
        <v>2000</v>
      </c>
      <c r="I62" s="4">
        <f t="shared" si="0"/>
        <v>1042.3593759577</v>
      </c>
    </row>
    <row r="63" spans="1:9">
      <c r="A63" s="3">
        <v>61</v>
      </c>
      <c r="B63" s="82" t="s">
        <v>85</v>
      </c>
      <c r="C63" s="4">
        <v>47938.3731568039</v>
      </c>
      <c r="H63" s="18">
        <v>2000</v>
      </c>
      <c r="I63" s="4">
        <f t="shared" si="0"/>
        <v>45938.3731568039</v>
      </c>
    </row>
    <row r="64" spans="1:9">
      <c r="A64" s="3">
        <v>62</v>
      </c>
      <c r="B64" s="82" t="s">
        <v>86</v>
      </c>
      <c r="C64" s="4">
        <v>35340.3110311359</v>
      </c>
      <c r="H64" s="18">
        <v>2300</v>
      </c>
      <c r="I64" s="4">
        <f t="shared" si="0"/>
        <v>33040.3110311359</v>
      </c>
    </row>
    <row r="65" spans="1:9">
      <c r="A65" s="3">
        <v>63</v>
      </c>
      <c r="B65" s="82" t="s">
        <v>87</v>
      </c>
      <c r="C65" s="4">
        <v>610.500816895699</v>
      </c>
      <c r="H65" s="18">
        <v>2000</v>
      </c>
      <c r="I65" s="4">
        <f t="shared" si="0"/>
        <v>-1389.4991831043</v>
      </c>
    </row>
    <row r="66" spans="1:9">
      <c r="A66" s="3">
        <v>64</v>
      </c>
      <c r="B66" s="82" t="s">
        <v>88</v>
      </c>
      <c r="C66" s="4">
        <v>64531.1658356335</v>
      </c>
      <c r="H66" s="18">
        <v>4000</v>
      </c>
      <c r="I66" s="4">
        <f t="shared" si="0"/>
        <v>60531.1658356335</v>
      </c>
    </row>
    <row r="67" spans="1:9">
      <c r="A67" s="3">
        <v>65</v>
      </c>
      <c r="B67" s="82" t="s">
        <v>89</v>
      </c>
      <c r="C67" s="4">
        <v>86395.344570878</v>
      </c>
      <c r="H67" s="18">
        <v>3000</v>
      </c>
      <c r="I67" s="4">
        <f t="shared" si="0"/>
        <v>83395.344570878</v>
      </c>
    </row>
    <row r="68" spans="1:9">
      <c r="A68" s="3">
        <v>66</v>
      </c>
      <c r="B68" s="82" t="s">
        <v>90</v>
      </c>
      <c r="C68" s="4">
        <v>91305.945278241</v>
      </c>
      <c r="H68" s="18">
        <v>4000</v>
      </c>
      <c r="I68" s="4">
        <f t="shared" ref="I68:I116" si="1">C68+D68+E68+F68+G68-H68</f>
        <v>87305.945278241</v>
      </c>
    </row>
    <row r="69" spans="1:9">
      <c r="A69" s="3">
        <v>67</v>
      </c>
      <c r="B69" s="82" t="s">
        <v>91</v>
      </c>
      <c r="C69" s="4">
        <v>9659.7646079388</v>
      </c>
      <c r="H69" s="18">
        <v>1900</v>
      </c>
      <c r="I69" s="4">
        <f t="shared" si="1"/>
        <v>7759.7646079388</v>
      </c>
    </row>
    <row r="70" spans="1:9">
      <c r="A70" s="3">
        <v>68</v>
      </c>
      <c r="B70" s="82" t="s">
        <v>92</v>
      </c>
      <c r="C70" s="4">
        <v>28810.3544069196</v>
      </c>
      <c r="H70" s="18">
        <v>2300</v>
      </c>
      <c r="I70" s="4">
        <f t="shared" si="1"/>
        <v>26510.3544069196</v>
      </c>
    </row>
    <row r="71" spans="1:9">
      <c r="A71" s="3">
        <v>69</v>
      </c>
      <c r="B71" s="82" t="s">
        <v>93</v>
      </c>
      <c r="C71" s="4">
        <v>39058.748342457</v>
      </c>
      <c r="H71" s="18">
        <v>2000</v>
      </c>
      <c r="I71" s="4">
        <f t="shared" si="1"/>
        <v>37058.748342457</v>
      </c>
    </row>
    <row r="72" spans="1:9">
      <c r="A72" s="3">
        <v>70</v>
      </c>
      <c r="B72" s="82" t="s">
        <v>94</v>
      </c>
      <c r="C72" s="4">
        <v>72631.0911788396</v>
      </c>
      <c r="H72" s="18">
        <v>3000</v>
      </c>
      <c r="I72" s="4">
        <f t="shared" si="1"/>
        <v>69631.0911788396</v>
      </c>
    </row>
    <row r="73" spans="1:9">
      <c r="A73" s="3">
        <v>71</v>
      </c>
      <c r="B73" s="82" t="s">
        <v>95</v>
      </c>
      <c r="C73" s="4">
        <v>48621.0886525516</v>
      </c>
      <c r="H73" s="18">
        <v>2000</v>
      </c>
      <c r="I73" s="4">
        <f t="shared" si="1"/>
        <v>46621.0886525516</v>
      </c>
    </row>
    <row r="74" spans="1:9">
      <c r="A74" s="3">
        <v>72</v>
      </c>
      <c r="B74" s="82" t="s">
        <v>96</v>
      </c>
      <c r="C74" s="4">
        <v>75361.2822998553</v>
      </c>
      <c r="D74">
        <v>400</v>
      </c>
      <c r="H74" s="18">
        <v>2000</v>
      </c>
      <c r="I74" s="4">
        <f t="shared" si="1"/>
        <v>73761.2822998553</v>
      </c>
    </row>
    <row r="75" spans="1:9">
      <c r="A75" s="3">
        <v>73</v>
      </c>
      <c r="B75" s="82" t="s">
        <v>97</v>
      </c>
      <c r="C75" s="4">
        <v>3485.4550780195</v>
      </c>
      <c r="H75" s="18">
        <v>2000</v>
      </c>
      <c r="I75" s="4">
        <f t="shared" si="1"/>
        <v>1485.4550780195</v>
      </c>
    </row>
    <row r="76" spans="1:9">
      <c r="A76" s="3">
        <v>74</v>
      </c>
      <c r="B76" s="82" t="s">
        <v>98</v>
      </c>
      <c r="C76" s="4">
        <v>66298.3465908023</v>
      </c>
      <c r="H76" s="18">
        <v>3000</v>
      </c>
      <c r="I76" s="4">
        <f t="shared" si="1"/>
        <v>63298.3465908023</v>
      </c>
    </row>
    <row r="77" spans="1:9">
      <c r="A77" s="3">
        <v>75</v>
      </c>
      <c r="B77" s="82" t="s">
        <v>99</v>
      </c>
      <c r="C77" s="4">
        <v>35065.2727142373</v>
      </c>
      <c r="H77" s="18">
        <v>3000</v>
      </c>
      <c r="I77" s="4">
        <f t="shared" si="1"/>
        <v>32065.2727142373</v>
      </c>
    </row>
    <row r="78" spans="1:9">
      <c r="A78" s="3">
        <v>76</v>
      </c>
      <c r="B78" s="82" t="s">
        <v>100</v>
      </c>
      <c r="C78" s="4">
        <v>-9409.27234165602</v>
      </c>
      <c r="H78" s="18">
        <v>1900</v>
      </c>
      <c r="I78" s="4">
        <f t="shared" si="1"/>
        <v>-11309.272341656</v>
      </c>
    </row>
    <row r="79" spans="1:9">
      <c r="A79" s="3">
        <v>77</v>
      </c>
      <c r="B79" s="82" t="s">
        <v>101</v>
      </c>
      <c r="C79" s="4">
        <v>1457.29864547192</v>
      </c>
      <c r="H79" s="18">
        <v>1000</v>
      </c>
      <c r="I79" s="4">
        <f t="shared" si="1"/>
        <v>457.29864547192</v>
      </c>
    </row>
    <row r="80" spans="1:9">
      <c r="A80" s="3">
        <v>78</v>
      </c>
      <c r="B80" s="82" t="s">
        <v>102</v>
      </c>
      <c r="C80" s="4">
        <v>35066.8163336866</v>
      </c>
      <c r="G80">
        <v>200</v>
      </c>
      <c r="H80" s="18">
        <v>2000</v>
      </c>
      <c r="I80" s="4">
        <f t="shared" si="1"/>
        <v>33266.8163336866</v>
      </c>
    </row>
    <row r="81" spans="1:9">
      <c r="A81" s="3">
        <v>79</v>
      </c>
      <c r="B81" s="82" t="s">
        <v>103</v>
      </c>
      <c r="C81" s="4">
        <v>711.3913170927</v>
      </c>
      <c r="H81" s="18">
        <v>2000</v>
      </c>
      <c r="I81" s="4">
        <f t="shared" si="1"/>
        <v>-1288.6086829073</v>
      </c>
    </row>
    <row r="82" spans="1:9">
      <c r="A82" s="3">
        <v>80</v>
      </c>
      <c r="B82" s="82" t="s">
        <v>104</v>
      </c>
      <c r="C82" s="4">
        <v>50466.6628823908</v>
      </c>
      <c r="F82">
        <v>240</v>
      </c>
      <c r="H82" s="18">
        <v>3000</v>
      </c>
      <c r="I82" s="4">
        <f t="shared" si="1"/>
        <v>47706.6628823908</v>
      </c>
    </row>
    <row r="83" spans="1:9">
      <c r="A83" s="3">
        <v>81</v>
      </c>
      <c r="B83" s="82" t="s">
        <v>105</v>
      </c>
      <c r="C83" s="4">
        <v>5564.285815173</v>
      </c>
      <c r="H83" s="18">
        <v>2000</v>
      </c>
      <c r="I83" s="4">
        <f t="shared" si="1"/>
        <v>3564.285815173</v>
      </c>
    </row>
    <row r="84" spans="1:9">
      <c r="A84" s="3">
        <v>82</v>
      </c>
      <c r="B84" s="82" t="s">
        <v>106</v>
      </c>
      <c r="C84" s="4">
        <v>-1319.81850347319</v>
      </c>
      <c r="E84">
        <v>800</v>
      </c>
      <c r="H84" s="18">
        <v>2000</v>
      </c>
      <c r="I84" s="4">
        <f t="shared" si="1"/>
        <v>-2519.81850347319</v>
      </c>
    </row>
    <row r="85" spans="1:9">
      <c r="A85" s="3">
        <v>83</v>
      </c>
      <c r="B85" s="82" t="s">
        <v>107</v>
      </c>
      <c r="C85" s="4">
        <v>114257.702520667</v>
      </c>
      <c r="D85">
        <v>400</v>
      </c>
      <c r="H85" s="18">
        <v>6000</v>
      </c>
      <c r="I85" s="4">
        <f t="shared" si="1"/>
        <v>108657.702520667</v>
      </c>
    </row>
    <row r="86" spans="1:9">
      <c r="A86" s="3">
        <v>84</v>
      </c>
      <c r="B86" s="82" t="s">
        <v>108</v>
      </c>
      <c r="C86" s="4">
        <v>51032.4691476719</v>
      </c>
      <c r="H86" s="18">
        <v>2000</v>
      </c>
      <c r="I86" s="4">
        <f t="shared" si="1"/>
        <v>49032.4691476719</v>
      </c>
    </row>
    <row r="87" spans="1:9">
      <c r="A87" s="3">
        <v>85</v>
      </c>
      <c r="B87" s="82" t="s">
        <v>110</v>
      </c>
      <c r="C87" s="4">
        <v>50834.0502986041</v>
      </c>
      <c r="H87" s="18">
        <v>2000</v>
      </c>
      <c r="I87" s="4">
        <f t="shared" si="1"/>
        <v>48834.0502986041</v>
      </c>
    </row>
    <row r="88" spans="1:9">
      <c r="A88" s="3">
        <v>86</v>
      </c>
      <c r="B88" s="83" t="s">
        <v>111</v>
      </c>
      <c r="C88" s="4">
        <v>1598.8110427174</v>
      </c>
      <c r="H88" s="18">
        <v>3000</v>
      </c>
      <c r="I88" s="4">
        <f t="shared" si="1"/>
        <v>-1401.1889572826</v>
      </c>
    </row>
    <row r="89" spans="1:9">
      <c r="A89" s="3">
        <v>87</v>
      </c>
      <c r="B89" s="82" t="s">
        <v>112</v>
      </c>
      <c r="C89" s="4">
        <v>-1897.5274554339</v>
      </c>
      <c r="H89" s="18">
        <v>2000</v>
      </c>
      <c r="I89" s="4">
        <f t="shared" si="1"/>
        <v>-3897.5274554339</v>
      </c>
    </row>
    <row r="90" spans="1:9">
      <c r="A90" s="3">
        <v>88</v>
      </c>
      <c r="B90" s="8" t="s">
        <v>113</v>
      </c>
      <c r="C90" s="4">
        <v>4200.9538447271</v>
      </c>
      <c r="H90" s="18">
        <v>2000</v>
      </c>
      <c r="I90" s="4">
        <f t="shared" si="1"/>
        <v>2200.9538447271</v>
      </c>
    </row>
    <row r="91" spans="1:9">
      <c r="A91" s="3">
        <v>89</v>
      </c>
      <c r="B91" s="5" t="s">
        <v>114</v>
      </c>
      <c r="C91" s="4">
        <v>2933.1399791881</v>
      </c>
      <c r="H91" s="18">
        <v>3000</v>
      </c>
      <c r="I91" s="4">
        <f t="shared" si="1"/>
        <v>-66.8600208118987</v>
      </c>
    </row>
    <row r="92" spans="1:9">
      <c r="A92" s="3">
        <v>90</v>
      </c>
      <c r="B92" s="5" t="s">
        <v>167</v>
      </c>
      <c r="C92" s="4">
        <v>6200</v>
      </c>
      <c r="H92" s="18">
        <v>1000</v>
      </c>
      <c r="I92" s="4">
        <f t="shared" si="1"/>
        <v>5200</v>
      </c>
    </row>
    <row r="93" spans="1:9">
      <c r="A93" s="3">
        <v>91</v>
      </c>
      <c r="B93" s="8" t="s">
        <v>115</v>
      </c>
      <c r="C93" s="4">
        <v>7843.8221136951</v>
      </c>
      <c r="D93">
        <v>350</v>
      </c>
      <c r="H93" s="18">
        <v>2000</v>
      </c>
      <c r="I93" s="4">
        <f t="shared" si="1"/>
        <v>6193.8221136951</v>
      </c>
    </row>
    <row r="94" spans="1:9">
      <c r="A94" s="3">
        <v>92</v>
      </c>
      <c r="B94" s="88" t="s">
        <v>116</v>
      </c>
      <c r="C94" s="4">
        <v>-13382.338368296</v>
      </c>
      <c r="H94" s="18">
        <v>2000</v>
      </c>
      <c r="I94" s="4">
        <f t="shared" si="1"/>
        <v>-15382.338368296</v>
      </c>
    </row>
    <row r="95" spans="1:9">
      <c r="A95" s="3">
        <v>93</v>
      </c>
      <c r="B95" s="88" t="s">
        <v>117</v>
      </c>
      <c r="C95" s="4">
        <v>-8795.1116192937</v>
      </c>
      <c r="D95">
        <v>350</v>
      </c>
      <c r="H95" s="18">
        <v>2000</v>
      </c>
      <c r="I95" s="4">
        <f t="shared" si="1"/>
        <v>-10445.1116192937</v>
      </c>
    </row>
    <row r="96" spans="1:9">
      <c r="A96" s="3">
        <v>94</v>
      </c>
      <c r="B96" s="8" t="s">
        <v>138</v>
      </c>
      <c r="C96" s="4">
        <v>-17700</v>
      </c>
      <c r="H96" s="18">
        <v>2000</v>
      </c>
      <c r="I96" s="4">
        <f t="shared" si="1"/>
        <v>-19700</v>
      </c>
    </row>
    <row r="97" spans="1:9">
      <c r="A97" s="3">
        <v>95</v>
      </c>
      <c r="B97" s="8" t="s">
        <v>118</v>
      </c>
      <c r="C97" s="4">
        <v>-17600</v>
      </c>
      <c r="H97" s="18">
        <v>2000</v>
      </c>
      <c r="I97" s="4">
        <f t="shared" si="1"/>
        <v>-19600</v>
      </c>
    </row>
    <row r="98" spans="1:9">
      <c r="A98" s="3">
        <v>96</v>
      </c>
      <c r="B98" s="8" t="s">
        <v>139</v>
      </c>
      <c r="C98" s="4">
        <v>-17000</v>
      </c>
      <c r="H98" s="18">
        <v>2000</v>
      </c>
      <c r="I98" s="4">
        <f t="shared" si="1"/>
        <v>-19000</v>
      </c>
    </row>
    <row r="99" spans="1:9">
      <c r="A99" s="3">
        <v>97</v>
      </c>
      <c r="B99" s="82" t="s">
        <v>120</v>
      </c>
      <c r="C99" s="4">
        <v>24520.9543834498</v>
      </c>
      <c r="H99" s="18">
        <v>2000</v>
      </c>
      <c r="I99" s="4">
        <f t="shared" si="1"/>
        <v>22520.9543834498</v>
      </c>
    </row>
    <row r="100" spans="1:9">
      <c r="A100" s="3">
        <v>98</v>
      </c>
      <c r="B100" s="5" t="s">
        <v>205</v>
      </c>
      <c r="C100" s="4">
        <v>-6100</v>
      </c>
      <c r="F100">
        <v>240</v>
      </c>
      <c r="H100" s="18">
        <v>3000</v>
      </c>
      <c r="I100" s="4">
        <f t="shared" si="1"/>
        <v>-8860</v>
      </c>
    </row>
    <row r="101" spans="1:9">
      <c r="A101" s="3">
        <v>99</v>
      </c>
      <c r="B101" s="5" t="s">
        <v>183</v>
      </c>
      <c r="C101" s="4">
        <v>-4900</v>
      </c>
      <c r="H101" s="18">
        <v>1000</v>
      </c>
      <c r="I101" s="4">
        <f t="shared" si="1"/>
        <v>-5900</v>
      </c>
    </row>
    <row r="102" spans="1:9">
      <c r="A102" s="3">
        <v>100</v>
      </c>
      <c r="B102" s="5" t="s">
        <v>206</v>
      </c>
      <c r="C102" s="4">
        <v>-5150</v>
      </c>
      <c r="H102" s="18">
        <v>1000</v>
      </c>
      <c r="I102" s="4">
        <f t="shared" si="1"/>
        <v>-6150</v>
      </c>
    </row>
    <row r="103" spans="1:9">
      <c r="A103" s="3">
        <v>101</v>
      </c>
      <c r="B103" s="5" t="s">
        <v>207</v>
      </c>
      <c r="C103" s="4">
        <v>400</v>
      </c>
      <c r="D103">
        <v>500</v>
      </c>
      <c r="H103" s="18">
        <v>1000</v>
      </c>
      <c r="I103" s="4">
        <f t="shared" si="1"/>
        <v>-100</v>
      </c>
    </row>
    <row r="104" spans="1:9">
      <c r="A104" s="3">
        <v>102</v>
      </c>
      <c r="B104" s="5" t="s">
        <v>208</v>
      </c>
      <c r="C104" s="4">
        <v>-4550</v>
      </c>
      <c r="H104" s="18">
        <v>1000</v>
      </c>
      <c r="I104" s="4">
        <f t="shared" si="1"/>
        <v>-5550</v>
      </c>
    </row>
    <row r="105" spans="1:9">
      <c r="A105" s="3">
        <v>103</v>
      </c>
      <c r="B105" s="5" t="s">
        <v>246</v>
      </c>
      <c r="C105" s="4">
        <v>-5300</v>
      </c>
      <c r="F105">
        <v>240</v>
      </c>
      <c r="H105" s="18">
        <v>1000</v>
      </c>
      <c r="I105" s="4">
        <f t="shared" si="1"/>
        <v>-6060</v>
      </c>
    </row>
    <row r="106" spans="1:9">
      <c r="A106" s="3">
        <v>104</v>
      </c>
      <c r="B106" s="5" t="s">
        <v>247</v>
      </c>
      <c r="C106" s="4">
        <v>-400</v>
      </c>
      <c r="H106" s="18">
        <v>1000</v>
      </c>
      <c r="I106" s="4">
        <f t="shared" si="1"/>
        <v>-1400</v>
      </c>
    </row>
    <row r="107" spans="1:9">
      <c r="A107" s="3">
        <v>105</v>
      </c>
      <c r="B107" s="5" t="s">
        <v>270</v>
      </c>
      <c r="C107" s="4">
        <v>-500</v>
      </c>
      <c r="H107" s="18">
        <v>1000</v>
      </c>
      <c r="I107" s="4">
        <f t="shared" si="1"/>
        <v>-1500</v>
      </c>
    </row>
    <row r="108" spans="1:9">
      <c r="A108" s="3">
        <v>106</v>
      </c>
      <c r="B108" s="8" t="s">
        <v>271</v>
      </c>
      <c r="C108" s="4">
        <v>-500</v>
      </c>
      <c r="H108" s="18">
        <v>1000</v>
      </c>
      <c r="I108" s="4">
        <f t="shared" si="1"/>
        <v>-1500</v>
      </c>
    </row>
    <row r="109" spans="1:9">
      <c r="A109" s="3">
        <v>107</v>
      </c>
      <c r="B109" s="9" t="s">
        <v>288</v>
      </c>
      <c r="C109" s="4">
        <v>-1000</v>
      </c>
      <c r="H109">
        <v>2000</v>
      </c>
      <c r="I109" s="4">
        <f t="shared" si="1"/>
        <v>-3000</v>
      </c>
    </row>
    <row r="110" spans="1:9">
      <c r="A110" s="3">
        <v>108</v>
      </c>
      <c r="B110" s="9" t="s">
        <v>297</v>
      </c>
      <c r="C110" s="4">
        <v>0</v>
      </c>
      <c r="G110">
        <v>200</v>
      </c>
      <c r="H110">
        <v>2000</v>
      </c>
      <c r="I110" s="4">
        <f t="shared" si="1"/>
        <v>-1800</v>
      </c>
    </row>
    <row r="111" spans="1:9">
      <c r="A111" s="3">
        <v>109</v>
      </c>
      <c r="B111" s="9" t="s">
        <v>224</v>
      </c>
      <c r="C111" s="4">
        <v>4000</v>
      </c>
      <c r="G111">
        <v>200</v>
      </c>
      <c r="H111" s="18"/>
      <c r="I111" s="4">
        <f t="shared" si="1"/>
        <v>4200</v>
      </c>
    </row>
    <row r="112" spans="1:9">
      <c r="A112" s="3">
        <v>110</v>
      </c>
      <c r="B112" s="9" t="s">
        <v>226</v>
      </c>
      <c r="C112" s="4">
        <v>2000</v>
      </c>
      <c r="H112" s="18"/>
      <c r="I112" s="4">
        <f t="shared" si="1"/>
        <v>2000</v>
      </c>
    </row>
    <row r="113" spans="1:9">
      <c r="A113" s="3">
        <v>111</v>
      </c>
      <c r="B113" s="9" t="s">
        <v>228</v>
      </c>
      <c r="C113" s="4">
        <v>3800</v>
      </c>
      <c r="I113" s="4">
        <f t="shared" si="1"/>
        <v>3800</v>
      </c>
    </row>
    <row r="114" spans="1:9">
      <c r="A114" s="3">
        <v>112</v>
      </c>
      <c r="B114" s="9" t="s">
        <v>232</v>
      </c>
      <c r="C114" s="4">
        <v>2000</v>
      </c>
      <c r="D114">
        <v>400</v>
      </c>
      <c r="I114" s="4">
        <f t="shared" si="1"/>
        <v>2400</v>
      </c>
    </row>
    <row r="115" spans="1:9">
      <c r="A115" s="3">
        <v>113</v>
      </c>
      <c r="B115" s="9" t="s">
        <v>233</v>
      </c>
      <c r="C115" s="4">
        <v>2000</v>
      </c>
      <c r="D115">
        <v>400</v>
      </c>
      <c r="I115" s="4">
        <f t="shared" si="1"/>
        <v>2400</v>
      </c>
    </row>
    <row r="116" spans="1:9">
      <c r="A116" s="3">
        <v>114</v>
      </c>
      <c r="B116" s="9" t="s">
        <v>234</v>
      </c>
      <c r="C116" s="4">
        <v>2000</v>
      </c>
      <c r="D116">
        <v>400</v>
      </c>
      <c r="I116" s="4">
        <f t="shared" si="1"/>
        <v>2400</v>
      </c>
    </row>
    <row r="117" spans="1:10">
      <c r="A117" s="21">
        <v>115</v>
      </c>
      <c r="B117" s="10" t="s">
        <v>119</v>
      </c>
      <c r="C117" s="22">
        <v>35581.0521136951</v>
      </c>
      <c r="D117">
        <v>400</v>
      </c>
      <c r="E117">
        <v>800</v>
      </c>
      <c r="I117" s="4">
        <v>781.05</v>
      </c>
      <c r="J117" t="s">
        <v>298</v>
      </c>
    </row>
    <row r="118" spans="1:10">
      <c r="A118" s="21">
        <v>116</v>
      </c>
      <c r="B118" s="86" t="s">
        <v>124</v>
      </c>
      <c r="C118" s="22">
        <v>2742.85151713735</v>
      </c>
      <c r="I118" s="4">
        <v>0.85</v>
      </c>
      <c r="J118" t="s">
        <v>299</v>
      </c>
    </row>
    <row r="119" spans="1:9">
      <c r="A119" s="12" t="s">
        <v>127</v>
      </c>
      <c r="B119" s="13"/>
      <c r="C119" s="20">
        <v>3086368.29960043</v>
      </c>
      <c r="I119" s="4">
        <f>SUM(I3:I118)</f>
        <v>2748386.2959696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22"/>
  <sheetViews>
    <sheetView workbookViewId="0">
      <pane ySplit="1650" topLeftCell="A1" activePane="bottomLeft"/>
      <selection/>
      <selection pane="bottomLeft" activeCell="P3" sqref="P3:P121"/>
    </sheetView>
  </sheetViews>
  <sheetFormatPr defaultColWidth="9" defaultRowHeight="14.25"/>
  <cols>
    <col min="3" max="3" width="16.125" customWidth="1"/>
    <col min="16" max="16" width="14.625" customWidth="1"/>
  </cols>
  <sheetData>
    <row r="1" ht="20.25" spans="1:13">
      <c r="A1" s="1" t="s">
        <v>300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4" customFormat="1" ht="48" spans="1:17">
      <c r="A2" s="2" t="s">
        <v>18</v>
      </c>
      <c r="B2" s="2" t="s">
        <v>19</v>
      </c>
      <c r="C2" s="2" t="s">
        <v>301</v>
      </c>
      <c r="D2" s="15" t="s">
        <v>302</v>
      </c>
      <c r="E2" s="15" t="s">
        <v>303</v>
      </c>
      <c r="F2" s="15" t="s">
        <v>304</v>
      </c>
      <c r="G2" s="15" t="s">
        <v>305</v>
      </c>
      <c r="H2" s="15" t="s">
        <v>306</v>
      </c>
      <c r="I2" s="15" t="s">
        <v>307</v>
      </c>
      <c r="J2" s="15" t="s">
        <v>308</v>
      </c>
      <c r="K2" s="15" t="s">
        <v>309</v>
      </c>
      <c r="L2" s="15" t="s">
        <v>310</v>
      </c>
      <c r="M2" s="15" t="s">
        <v>311</v>
      </c>
      <c r="N2" s="15" t="s">
        <v>312</v>
      </c>
      <c r="O2" s="15" t="s">
        <v>313</v>
      </c>
      <c r="P2" s="16" t="s">
        <v>314</v>
      </c>
      <c r="Q2" s="15" t="s">
        <v>23</v>
      </c>
    </row>
    <row r="3" spans="1:16">
      <c r="A3" s="3">
        <v>1</v>
      </c>
      <c r="B3" s="3" t="s">
        <v>24</v>
      </c>
      <c r="C3" s="4">
        <v>87361.1952653195</v>
      </c>
      <c r="D3">
        <v>200</v>
      </c>
      <c r="E3">
        <v>200</v>
      </c>
      <c r="F3">
        <v>0</v>
      </c>
      <c r="G3">
        <v>200</v>
      </c>
      <c r="H3">
        <v>5000</v>
      </c>
      <c r="I3">
        <v>0</v>
      </c>
      <c r="J3">
        <v>200</v>
      </c>
      <c r="K3">
        <v>1000</v>
      </c>
      <c r="L3">
        <v>500</v>
      </c>
      <c r="M3" s="17">
        <v>0</v>
      </c>
      <c r="N3" s="17">
        <v>0</v>
      </c>
      <c r="O3" s="18">
        <v>6000</v>
      </c>
      <c r="P3" s="4">
        <f>C3+D3+E3+F3+G3+H3+I3+J3+K3+L3+M3+N3-O3</f>
        <v>88661.1952653195</v>
      </c>
    </row>
    <row r="4" spans="1:16">
      <c r="A4" s="3">
        <v>2</v>
      </c>
      <c r="B4" s="82" t="s">
        <v>25</v>
      </c>
      <c r="C4" s="4">
        <v>30027.5831639015</v>
      </c>
      <c r="L4">
        <v>500</v>
      </c>
      <c r="M4">
        <v>4000</v>
      </c>
      <c r="O4" s="18">
        <v>3000</v>
      </c>
      <c r="P4" s="4">
        <f>C4+D4+E4+F4+G4+H4+I4+J4+K4+L4+M4+N4-O4</f>
        <v>31527.5831639015</v>
      </c>
    </row>
    <row r="5" spans="1:16">
      <c r="A5" s="3">
        <v>3</v>
      </c>
      <c r="B5" s="5" t="s">
        <v>164</v>
      </c>
      <c r="C5" s="4">
        <v>-2725</v>
      </c>
      <c r="I5">
        <v>390</v>
      </c>
      <c r="K5">
        <v>500</v>
      </c>
      <c r="L5">
        <v>500</v>
      </c>
      <c r="O5" s="18">
        <v>3000</v>
      </c>
      <c r="P5" s="4">
        <f t="shared" ref="P5:P18" si="0">C5+D5+E5+F5+G5+H5+I5+J5+K5+L5+M5+N5-O5</f>
        <v>-4335</v>
      </c>
    </row>
    <row r="6" spans="1:16">
      <c r="A6" s="3">
        <v>4</v>
      </c>
      <c r="B6" s="82" t="s">
        <v>26</v>
      </c>
      <c r="C6" s="4">
        <v>39717.9943061305</v>
      </c>
      <c r="L6">
        <v>500</v>
      </c>
      <c r="M6">
        <v>1000</v>
      </c>
      <c r="O6" s="18">
        <v>2000</v>
      </c>
      <c r="P6" s="4">
        <f t="shared" si="0"/>
        <v>39217.9943061305</v>
      </c>
    </row>
    <row r="7" spans="1:16">
      <c r="A7" s="3">
        <v>5</v>
      </c>
      <c r="B7" s="82" t="s">
        <v>27</v>
      </c>
      <c r="C7" s="4">
        <v>57469.1701397816</v>
      </c>
      <c r="D7">
        <v>200</v>
      </c>
      <c r="F7">
        <v>1125</v>
      </c>
      <c r="M7">
        <v>5000</v>
      </c>
      <c r="O7" s="18">
        <v>3000</v>
      </c>
      <c r="P7" s="4">
        <f t="shared" si="0"/>
        <v>60794.1701397816</v>
      </c>
    </row>
    <row r="8" spans="1:16">
      <c r="A8" s="3">
        <v>6</v>
      </c>
      <c r="B8" s="82" t="s">
        <v>28</v>
      </c>
      <c r="C8" s="4">
        <v>62124.3282041186</v>
      </c>
      <c r="O8" s="18">
        <v>3000</v>
      </c>
      <c r="P8" s="4">
        <f t="shared" si="0"/>
        <v>59124.3282041186</v>
      </c>
    </row>
    <row r="9" spans="1:16">
      <c r="A9" s="3">
        <v>7</v>
      </c>
      <c r="B9" s="82" t="s">
        <v>29</v>
      </c>
      <c r="C9" s="4">
        <v>22662.9396668623</v>
      </c>
      <c r="O9" s="18">
        <v>3000</v>
      </c>
      <c r="P9" s="4">
        <f t="shared" si="0"/>
        <v>19662.9396668623</v>
      </c>
    </row>
    <row r="10" spans="1:16">
      <c r="A10" s="3">
        <v>8</v>
      </c>
      <c r="B10" s="82" t="s">
        <v>30</v>
      </c>
      <c r="C10" s="4">
        <v>10376.4572920539</v>
      </c>
      <c r="O10" s="18">
        <v>2000</v>
      </c>
      <c r="P10" s="4">
        <f t="shared" si="0"/>
        <v>8376.4572920539</v>
      </c>
    </row>
    <row r="11" spans="1:16">
      <c r="A11" s="3">
        <v>9</v>
      </c>
      <c r="B11" s="82" t="s">
        <v>31</v>
      </c>
      <c r="C11" s="4">
        <v>5084.9037508211</v>
      </c>
      <c r="O11" s="18">
        <v>2000</v>
      </c>
      <c r="P11" s="4">
        <f t="shared" si="0"/>
        <v>3084.9037508211</v>
      </c>
    </row>
    <row r="12" spans="1:16">
      <c r="A12" s="3">
        <v>10</v>
      </c>
      <c r="B12" s="82" t="s">
        <v>32</v>
      </c>
      <c r="C12" s="4">
        <v>-858.312379475301</v>
      </c>
      <c r="O12" s="18">
        <v>2900</v>
      </c>
      <c r="P12" s="4">
        <f t="shared" si="0"/>
        <v>-3758.3123794753</v>
      </c>
    </row>
    <row r="13" spans="1:16">
      <c r="A13" s="3">
        <v>11</v>
      </c>
      <c r="B13" s="82" t="s">
        <v>33</v>
      </c>
      <c r="C13" s="4">
        <v>34622.1622452479</v>
      </c>
      <c r="D13">
        <v>200</v>
      </c>
      <c r="E13">
        <v>200</v>
      </c>
      <c r="G13">
        <v>200</v>
      </c>
      <c r="J13">
        <v>200</v>
      </c>
      <c r="K13">
        <v>2000</v>
      </c>
      <c r="M13">
        <v>3000</v>
      </c>
      <c r="O13" s="18">
        <v>2000</v>
      </c>
      <c r="P13" s="4">
        <f t="shared" si="0"/>
        <v>38422.1622452479</v>
      </c>
    </row>
    <row r="14" spans="1:16">
      <c r="A14" s="3">
        <v>12</v>
      </c>
      <c r="B14" s="82" t="s">
        <v>34</v>
      </c>
      <c r="C14" s="4">
        <v>16474.9693686231</v>
      </c>
      <c r="J14">
        <v>200</v>
      </c>
      <c r="K14">
        <v>600</v>
      </c>
      <c r="L14">
        <v>500</v>
      </c>
      <c r="M14">
        <v>3000</v>
      </c>
      <c r="N14">
        <v>2400</v>
      </c>
      <c r="O14" s="18">
        <v>2000</v>
      </c>
      <c r="P14" s="4">
        <f t="shared" si="0"/>
        <v>21174.9693686231</v>
      </c>
    </row>
    <row r="15" spans="1:16">
      <c r="A15" s="3">
        <v>13</v>
      </c>
      <c r="B15" s="82" t="s">
        <v>35</v>
      </c>
      <c r="C15" s="4">
        <v>-4164.3831485477</v>
      </c>
      <c r="O15" s="18">
        <v>2000</v>
      </c>
      <c r="P15" s="4">
        <f t="shared" si="0"/>
        <v>-6164.3831485477</v>
      </c>
    </row>
    <row r="16" spans="1:16">
      <c r="A16" s="3">
        <v>14</v>
      </c>
      <c r="B16" s="82" t="s">
        <v>36</v>
      </c>
      <c r="C16" s="4">
        <v>-8101.31670955595</v>
      </c>
      <c r="O16" s="18">
        <v>2000</v>
      </c>
      <c r="P16" s="4">
        <f t="shared" si="0"/>
        <v>-10101.316709556</v>
      </c>
    </row>
    <row r="17" spans="1:16">
      <c r="A17" s="3">
        <v>15</v>
      </c>
      <c r="B17" s="82" t="s">
        <v>37</v>
      </c>
      <c r="C17" s="4">
        <v>33057.0617731937</v>
      </c>
      <c r="O17" s="18">
        <v>2000</v>
      </c>
      <c r="P17" s="4">
        <f t="shared" si="0"/>
        <v>31057.0617731937</v>
      </c>
    </row>
    <row r="18" spans="1:16">
      <c r="A18" s="3">
        <v>16</v>
      </c>
      <c r="B18" s="82" t="s">
        <v>38</v>
      </c>
      <c r="C18" s="4">
        <v>99217.207607554</v>
      </c>
      <c r="D18">
        <v>200</v>
      </c>
      <c r="E18">
        <v>200</v>
      </c>
      <c r="G18">
        <v>200</v>
      </c>
      <c r="H18">
        <v>30000</v>
      </c>
      <c r="J18">
        <v>200</v>
      </c>
      <c r="K18">
        <v>1000</v>
      </c>
      <c r="M18">
        <v>5000</v>
      </c>
      <c r="N18">
        <v>800</v>
      </c>
      <c r="O18" s="18">
        <v>3000</v>
      </c>
      <c r="P18" s="4">
        <f t="shared" si="0"/>
        <v>133817.207607554</v>
      </c>
    </row>
    <row r="19" spans="1:16">
      <c r="A19" s="3">
        <v>17</v>
      </c>
      <c r="B19" s="82" t="s">
        <v>39</v>
      </c>
      <c r="C19" s="4">
        <v>12502.0281564946</v>
      </c>
      <c r="H19">
        <v>30000</v>
      </c>
      <c r="M19">
        <v>2000</v>
      </c>
      <c r="O19" s="18">
        <v>2000</v>
      </c>
      <c r="P19" s="4">
        <f t="shared" ref="P19:P27" si="1">C19+D19+E19+F19+G19+H19+I19+J19+K19+L19+M19+N19-O19</f>
        <v>42502.0281564946</v>
      </c>
    </row>
    <row r="20" spans="1:16">
      <c r="A20" s="3">
        <v>18</v>
      </c>
      <c r="B20" s="82" t="s">
        <v>40</v>
      </c>
      <c r="C20" s="4">
        <v>19920.7656368525</v>
      </c>
      <c r="O20" s="18">
        <v>2500</v>
      </c>
      <c r="P20" s="4">
        <f t="shared" si="1"/>
        <v>17420.7656368525</v>
      </c>
    </row>
    <row r="21" spans="1:16">
      <c r="A21" s="3">
        <v>19</v>
      </c>
      <c r="B21" s="82" t="s">
        <v>41</v>
      </c>
      <c r="C21" s="4">
        <v>60357.2903981815</v>
      </c>
      <c r="L21">
        <v>1000</v>
      </c>
      <c r="M21">
        <v>6000</v>
      </c>
      <c r="O21" s="18">
        <v>2000</v>
      </c>
      <c r="P21" s="4">
        <f t="shared" si="1"/>
        <v>65357.2903981815</v>
      </c>
    </row>
    <row r="22" spans="1:16">
      <c r="A22" s="3">
        <v>20</v>
      </c>
      <c r="B22" s="82" t="s">
        <v>42</v>
      </c>
      <c r="C22" s="4">
        <v>87598.106451309</v>
      </c>
      <c r="K22">
        <v>500</v>
      </c>
      <c r="L22">
        <v>500</v>
      </c>
      <c r="M22">
        <v>4000</v>
      </c>
      <c r="O22" s="18">
        <v>4000</v>
      </c>
      <c r="P22" s="4">
        <f t="shared" si="1"/>
        <v>88598.106451309</v>
      </c>
    </row>
    <row r="23" spans="1:16">
      <c r="A23" s="3">
        <v>21</v>
      </c>
      <c r="B23" s="82" t="s">
        <v>43</v>
      </c>
      <c r="C23" s="4">
        <v>47064.0810923407</v>
      </c>
      <c r="O23" s="18">
        <v>2000</v>
      </c>
      <c r="P23" s="4">
        <f t="shared" si="1"/>
        <v>45064.0810923407</v>
      </c>
    </row>
    <row r="24" spans="1:16">
      <c r="A24" s="3">
        <v>22</v>
      </c>
      <c r="B24" s="82" t="s">
        <v>44</v>
      </c>
      <c r="C24" s="4">
        <v>26429.7132924688</v>
      </c>
      <c r="D24">
        <v>200</v>
      </c>
      <c r="E24">
        <v>200</v>
      </c>
      <c r="G24">
        <v>200</v>
      </c>
      <c r="K24">
        <v>500</v>
      </c>
      <c r="L24">
        <v>1000</v>
      </c>
      <c r="O24" s="18">
        <v>2000</v>
      </c>
      <c r="P24" s="4">
        <f t="shared" si="1"/>
        <v>26529.7132924688</v>
      </c>
    </row>
    <row r="25" spans="1:16">
      <c r="A25" s="3">
        <v>23</v>
      </c>
      <c r="B25" s="82" t="s">
        <v>45</v>
      </c>
      <c r="C25" s="4">
        <v>8295.1081518066</v>
      </c>
      <c r="O25" s="18">
        <v>1900</v>
      </c>
      <c r="P25" s="4">
        <f t="shared" si="1"/>
        <v>6395.1081518066</v>
      </c>
    </row>
    <row r="26" spans="1:16">
      <c r="A26" s="3">
        <v>24</v>
      </c>
      <c r="B26" s="82" t="s">
        <v>46</v>
      </c>
      <c r="C26" s="4">
        <v>26543.6143142708</v>
      </c>
      <c r="H26">
        <v>10000</v>
      </c>
      <c r="K26">
        <v>500</v>
      </c>
      <c r="L26">
        <v>1000</v>
      </c>
      <c r="M26">
        <v>6000</v>
      </c>
      <c r="O26" s="18">
        <v>2000</v>
      </c>
      <c r="P26" s="4">
        <f t="shared" si="1"/>
        <v>42043.6143142708</v>
      </c>
    </row>
    <row r="27" spans="1:16">
      <c r="A27" s="3">
        <v>25</v>
      </c>
      <c r="B27" s="82" t="s">
        <v>47</v>
      </c>
      <c r="C27" s="4">
        <v>65866.4699578227</v>
      </c>
      <c r="D27">
        <v>200</v>
      </c>
      <c r="E27">
        <v>200</v>
      </c>
      <c r="G27">
        <v>200</v>
      </c>
      <c r="H27">
        <v>10000</v>
      </c>
      <c r="K27">
        <v>900</v>
      </c>
      <c r="L27">
        <v>500</v>
      </c>
      <c r="M27">
        <v>4000</v>
      </c>
      <c r="O27" s="18">
        <v>3000</v>
      </c>
      <c r="P27" s="4">
        <f t="shared" si="1"/>
        <v>78866.4699578227</v>
      </c>
    </row>
    <row r="28" spans="1:17">
      <c r="A28" s="3">
        <v>26</v>
      </c>
      <c r="B28" s="82" t="s">
        <v>48</v>
      </c>
      <c r="C28" s="4">
        <v>34110.0734983844</v>
      </c>
      <c r="E28">
        <v>200</v>
      </c>
      <c r="G28">
        <v>200</v>
      </c>
      <c r="J28">
        <v>200</v>
      </c>
      <c r="L28">
        <v>500</v>
      </c>
      <c r="O28" s="18">
        <v>2000</v>
      </c>
      <c r="P28" s="4">
        <v>1100</v>
      </c>
      <c r="Q28" s="17" t="s">
        <v>315</v>
      </c>
    </row>
    <row r="29" spans="1:16">
      <c r="A29" s="3">
        <v>27</v>
      </c>
      <c r="B29" s="82" t="s">
        <v>49</v>
      </c>
      <c r="C29" s="4">
        <v>55881.0389632014</v>
      </c>
      <c r="D29">
        <v>200</v>
      </c>
      <c r="E29">
        <v>200</v>
      </c>
      <c r="G29">
        <v>200</v>
      </c>
      <c r="I29">
        <v>150</v>
      </c>
      <c r="O29" s="18">
        <v>2900</v>
      </c>
      <c r="P29" s="4">
        <f t="shared" ref="P29:P66" si="2">C29+D29+E29+F29+G29+H29+I29+J29+K29+L29+M29+N29-O29</f>
        <v>53731.0389632014</v>
      </c>
    </row>
    <row r="30" spans="1:16">
      <c r="A30" s="3">
        <v>28</v>
      </c>
      <c r="B30" s="82" t="s">
        <v>50</v>
      </c>
      <c r="C30" s="4">
        <v>5013.4832733067</v>
      </c>
      <c r="I30">
        <v>240</v>
      </c>
      <c r="O30" s="18">
        <v>2000</v>
      </c>
      <c r="P30" s="4">
        <f t="shared" si="2"/>
        <v>3253.4832733067</v>
      </c>
    </row>
    <row r="31" spans="1:16">
      <c r="A31" s="3">
        <v>29</v>
      </c>
      <c r="B31" s="82" t="s">
        <v>51</v>
      </c>
      <c r="C31" s="4">
        <v>-11707.0570627587</v>
      </c>
      <c r="O31" s="18">
        <v>2400</v>
      </c>
      <c r="P31" s="4">
        <f t="shared" si="2"/>
        <v>-14107.0570627587</v>
      </c>
    </row>
    <row r="32" spans="1:16">
      <c r="A32" s="3">
        <v>30</v>
      </c>
      <c r="B32" s="82" t="s">
        <v>52</v>
      </c>
      <c r="C32" s="4">
        <v>98791.488944016</v>
      </c>
      <c r="M32">
        <v>4000</v>
      </c>
      <c r="O32" s="18">
        <v>4000</v>
      </c>
      <c r="P32" s="4">
        <f t="shared" si="2"/>
        <v>98791.488944016</v>
      </c>
    </row>
    <row r="33" spans="1:16">
      <c r="A33" s="3">
        <v>31</v>
      </c>
      <c r="B33" s="82" t="s">
        <v>53</v>
      </c>
      <c r="C33" s="4">
        <v>-6627.53668895062</v>
      </c>
      <c r="O33" s="18">
        <v>2000</v>
      </c>
      <c r="P33" s="4">
        <f t="shared" si="2"/>
        <v>-8627.53668895062</v>
      </c>
    </row>
    <row r="34" spans="1:16">
      <c r="A34" s="3">
        <v>32</v>
      </c>
      <c r="B34" s="82" t="s">
        <v>54</v>
      </c>
      <c r="C34" s="4">
        <v>28652.4453198116</v>
      </c>
      <c r="O34" s="18">
        <v>2000</v>
      </c>
      <c r="P34" s="4">
        <f t="shared" si="2"/>
        <v>26652.4453198116</v>
      </c>
    </row>
    <row r="35" spans="1:16">
      <c r="A35" s="3">
        <v>33</v>
      </c>
      <c r="B35" s="82" t="s">
        <v>55</v>
      </c>
      <c r="C35" s="4">
        <v>10903.0106127938</v>
      </c>
      <c r="D35">
        <v>200</v>
      </c>
      <c r="L35">
        <v>500</v>
      </c>
      <c r="O35" s="18">
        <v>2000</v>
      </c>
      <c r="P35" s="4">
        <f t="shared" si="2"/>
        <v>9603.0106127938</v>
      </c>
    </row>
    <row r="36" spans="1:16">
      <c r="A36" s="3">
        <v>34</v>
      </c>
      <c r="B36" s="82" t="s">
        <v>56</v>
      </c>
      <c r="C36" s="4">
        <v>3579.8432768356</v>
      </c>
      <c r="O36" s="18">
        <v>2500</v>
      </c>
      <c r="P36" s="4">
        <f t="shared" si="2"/>
        <v>1079.8432768356</v>
      </c>
    </row>
    <row r="37" spans="1:16">
      <c r="A37" s="3">
        <v>35</v>
      </c>
      <c r="B37" s="82" t="s">
        <v>57</v>
      </c>
      <c r="C37" s="4">
        <v>24591.5469003962</v>
      </c>
      <c r="O37" s="18">
        <v>2000</v>
      </c>
      <c r="P37" s="4">
        <f t="shared" si="2"/>
        <v>22591.5469003962</v>
      </c>
    </row>
    <row r="38" spans="1:16">
      <c r="A38" s="3">
        <v>36</v>
      </c>
      <c r="B38" s="82" t="s">
        <v>58</v>
      </c>
      <c r="C38" s="4">
        <v>55416.3775702258</v>
      </c>
      <c r="E38">
        <v>200</v>
      </c>
      <c r="K38">
        <v>500</v>
      </c>
      <c r="L38">
        <v>1000</v>
      </c>
      <c r="M38">
        <v>1000</v>
      </c>
      <c r="O38" s="18">
        <v>2500</v>
      </c>
      <c r="P38" s="4">
        <f t="shared" si="2"/>
        <v>55616.3775702258</v>
      </c>
    </row>
    <row r="39" spans="1:16">
      <c r="A39" s="3">
        <v>37</v>
      </c>
      <c r="B39" s="82" t="s">
        <v>59</v>
      </c>
      <c r="C39" s="4">
        <v>24737.2377995797</v>
      </c>
      <c r="O39" s="18">
        <v>3000</v>
      </c>
      <c r="P39" s="4">
        <f t="shared" si="2"/>
        <v>21737.2377995797</v>
      </c>
    </row>
    <row r="40" spans="1:16">
      <c r="A40" s="3">
        <v>38</v>
      </c>
      <c r="B40" s="82" t="s">
        <v>60</v>
      </c>
      <c r="C40" s="4">
        <v>34899.966689289</v>
      </c>
      <c r="O40" s="18">
        <v>2000</v>
      </c>
      <c r="P40" s="4">
        <f t="shared" si="2"/>
        <v>32899.966689289</v>
      </c>
    </row>
    <row r="41" spans="1:16">
      <c r="A41" s="3">
        <v>39</v>
      </c>
      <c r="B41" s="82" t="s">
        <v>61</v>
      </c>
      <c r="C41" s="4">
        <v>45251.5420712528</v>
      </c>
      <c r="K41">
        <v>500</v>
      </c>
      <c r="L41">
        <v>1000</v>
      </c>
      <c r="M41">
        <v>1000</v>
      </c>
      <c r="O41" s="18">
        <v>3000</v>
      </c>
      <c r="P41" s="4">
        <f t="shared" si="2"/>
        <v>44751.5420712528</v>
      </c>
    </row>
    <row r="42" spans="1:16">
      <c r="A42" s="3">
        <v>40</v>
      </c>
      <c r="B42" s="82" t="s">
        <v>62</v>
      </c>
      <c r="C42" s="4">
        <v>40827.4826956199</v>
      </c>
      <c r="O42" s="18">
        <v>2300</v>
      </c>
      <c r="P42" s="4">
        <f t="shared" si="2"/>
        <v>38527.4826956199</v>
      </c>
    </row>
    <row r="43" spans="1:16">
      <c r="A43" s="3">
        <v>41</v>
      </c>
      <c r="B43" s="82" t="s">
        <v>64</v>
      </c>
      <c r="C43" s="4">
        <v>8915.2766115246</v>
      </c>
      <c r="O43" s="18"/>
      <c r="P43" s="4">
        <f t="shared" si="2"/>
        <v>8915.2766115246</v>
      </c>
    </row>
    <row r="44" spans="1:16">
      <c r="A44" s="3">
        <v>42</v>
      </c>
      <c r="B44" s="82" t="s">
        <v>65</v>
      </c>
      <c r="C44" s="4">
        <v>-1190.14528426523</v>
      </c>
      <c r="O44" s="19">
        <v>1900</v>
      </c>
      <c r="P44" s="4">
        <f t="shared" si="2"/>
        <v>-3090.14528426523</v>
      </c>
    </row>
    <row r="45" spans="1:16">
      <c r="A45" s="3">
        <v>43</v>
      </c>
      <c r="B45" s="82" t="s">
        <v>66</v>
      </c>
      <c r="C45" s="4">
        <v>53470.4905774781</v>
      </c>
      <c r="E45">
        <v>200</v>
      </c>
      <c r="G45">
        <v>200</v>
      </c>
      <c r="M45">
        <v>1000</v>
      </c>
      <c r="O45" s="18">
        <v>3000</v>
      </c>
      <c r="P45" s="4">
        <f t="shared" si="2"/>
        <v>51870.4905774781</v>
      </c>
    </row>
    <row r="46" spans="1:16">
      <c r="A46" s="3">
        <v>44</v>
      </c>
      <c r="B46" s="82" t="s">
        <v>67</v>
      </c>
      <c r="C46" s="4">
        <v>41301.8735333324</v>
      </c>
      <c r="O46" s="18">
        <v>3000</v>
      </c>
      <c r="P46" s="4">
        <f t="shared" si="2"/>
        <v>38301.8735333324</v>
      </c>
    </row>
    <row r="47" spans="1:16">
      <c r="A47" s="3">
        <v>45</v>
      </c>
      <c r="B47" s="82" t="s">
        <v>68</v>
      </c>
      <c r="C47" s="4">
        <v>24217.544589007</v>
      </c>
      <c r="O47" s="18">
        <v>2000</v>
      </c>
      <c r="P47" s="4">
        <f t="shared" si="2"/>
        <v>22217.544589007</v>
      </c>
    </row>
    <row r="48" spans="1:16">
      <c r="A48" s="3">
        <v>46</v>
      </c>
      <c r="B48" s="82" t="s">
        <v>69</v>
      </c>
      <c r="C48" s="4">
        <v>35336.2877954598</v>
      </c>
      <c r="O48" s="18">
        <v>2300</v>
      </c>
      <c r="P48" s="4">
        <f t="shared" si="2"/>
        <v>33036.2877954598</v>
      </c>
    </row>
    <row r="49" spans="1:16">
      <c r="A49" s="3">
        <v>47</v>
      </c>
      <c r="B49" s="82" t="s">
        <v>70</v>
      </c>
      <c r="C49" s="4">
        <v>-12058.1430578384</v>
      </c>
      <c r="O49" s="18">
        <v>3000</v>
      </c>
      <c r="P49" s="4">
        <f t="shared" si="2"/>
        <v>-15058.1430578384</v>
      </c>
    </row>
    <row r="50" spans="1:16">
      <c r="A50" s="3">
        <v>48</v>
      </c>
      <c r="B50" s="82" t="s">
        <v>71</v>
      </c>
      <c r="C50" s="4">
        <v>18171.2611050394</v>
      </c>
      <c r="O50" s="18">
        <v>2000</v>
      </c>
      <c r="P50" s="4">
        <f t="shared" si="2"/>
        <v>16171.2611050394</v>
      </c>
    </row>
    <row r="51" spans="1:16">
      <c r="A51" s="3">
        <v>49</v>
      </c>
      <c r="B51" s="5" t="s">
        <v>73</v>
      </c>
      <c r="C51" s="4">
        <v>64296.4865864424</v>
      </c>
      <c r="K51">
        <v>300</v>
      </c>
      <c r="O51" s="18">
        <v>4000</v>
      </c>
      <c r="P51" s="4">
        <f t="shared" si="2"/>
        <v>60596.4865864424</v>
      </c>
    </row>
    <row r="52" spans="1:16">
      <c r="A52" s="3">
        <v>50</v>
      </c>
      <c r="B52" s="82" t="s">
        <v>74</v>
      </c>
      <c r="C52" s="4">
        <v>-5990.3990750961</v>
      </c>
      <c r="O52" s="18">
        <v>2000</v>
      </c>
      <c r="P52" s="4">
        <f t="shared" si="2"/>
        <v>-7990.3990750961</v>
      </c>
    </row>
    <row r="53" spans="1:16">
      <c r="A53" s="3">
        <v>51</v>
      </c>
      <c r="B53" s="82" t="s">
        <v>75</v>
      </c>
      <c r="C53" s="4">
        <v>37672.9379967338</v>
      </c>
      <c r="L53">
        <v>500</v>
      </c>
      <c r="M53">
        <v>1000</v>
      </c>
      <c r="O53" s="18">
        <v>2000</v>
      </c>
      <c r="P53" s="4">
        <f t="shared" si="2"/>
        <v>37172.9379967338</v>
      </c>
    </row>
    <row r="54" spans="1:16">
      <c r="A54" s="3">
        <v>52</v>
      </c>
      <c r="B54" s="82" t="s">
        <v>76</v>
      </c>
      <c r="C54" s="4">
        <v>36263.3788475733</v>
      </c>
      <c r="L54">
        <v>500</v>
      </c>
      <c r="O54" s="18">
        <v>2200</v>
      </c>
      <c r="P54" s="4">
        <f t="shared" si="2"/>
        <v>34563.3788475733</v>
      </c>
    </row>
    <row r="55" spans="1:16">
      <c r="A55" s="3">
        <v>53</v>
      </c>
      <c r="B55" s="82" t="s">
        <v>77</v>
      </c>
      <c r="C55" s="4">
        <v>70035.1714588586</v>
      </c>
      <c r="D55">
        <v>200</v>
      </c>
      <c r="E55">
        <v>200</v>
      </c>
      <c r="G55">
        <v>200</v>
      </c>
      <c r="J55">
        <v>200</v>
      </c>
      <c r="K55">
        <v>1000</v>
      </c>
      <c r="L55">
        <v>500</v>
      </c>
      <c r="M55">
        <v>5000</v>
      </c>
      <c r="N55">
        <v>1600</v>
      </c>
      <c r="O55" s="18">
        <v>3000</v>
      </c>
      <c r="P55" s="4">
        <f t="shared" si="2"/>
        <v>75935.1714588586</v>
      </c>
    </row>
    <row r="56" spans="1:16">
      <c r="A56" s="3">
        <v>54</v>
      </c>
      <c r="B56" s="82" t="s">
        <v>78</v>
      </c>
      <c r="C56" s="4">
        <v>30456.8990576337</v>
      </c>
      <c r="O56" s="18">
        <v>2000</v>
      </c>
      <c r="P56" s="4">
        <f t="shared" si="2"/>
        <v>28456.8990576337</v>
      </c>
    </row>
    <row r="57" spans="1:16">
      <c r="A57" s="3">
        <v>55</v>
      </c>
      <c r="B57" s="82" t="s">
        <v>79</v>
      </c>
      <c r="C57" s="4">
        <v>18269.18673292</v>
      </c>
      <c r="O57" s="18">
        <v>2000</v>
      </c>
      <c r="P57" s="4">
        <f t="shared" si="2"/>
        <v>16269.18673292</v>
      </c>
    </row>
    <row r="58" spans="1:16">
      <c r="A58" s="3">
        <v>56</v>
      </c>
      <c r="B58" s="82" t="s">
        <v>80</v>
      </c>
      <c r="C58" s="4">
        <v>35069.1981954968</v>
      </c>
      <c r="O58" s="18">
        <v>2000</v>
      </c>
      <c r="P58" s="4">
        <f t="shared" si="2"/>
        <v>33069.1981954968</v>
      </c>
    </row>
    <row r="59" spans="1:16">
      <c r="A59" s="3">
        <v>57</v>
      </c>
      <c r="B59" s="82" t="s">
        <v>81</v>
      </c>
      <c r="C59" s="4">
        <v>18965.7139683779</v>
      </c>
      <c r="O59" s="18">
        <v>2000</v>
      </c>
      <c r="P59" s="4">
        <f t="shared" si="2"/>
        <v>16965.7139683779</v>
      </c>
    </row>
    <row r="60" spans="1:16">
      <c r="A60" s="3">
        <v>58</v>
      </c>
      <c r="B60" s="82" t="s">
        <v>82</v>
      </c>
      <c r="C60" s="4">
        <v>78222.4955579982</v>
      </c>
      <c r="K60">
        <v>2100</v>
      </c>
      <c r="L60">
        <v>900</v>
      </c>
      <c r="O60" s="18">
        <v>2000</v>
      </c>
      <c r="P60" s="4">
        <f t="shared" si="2"/>
        <v>79222.4955579982</v>
      </c>
    </row>
    <row r="61" spans="1:16">
      <c r="A61" s="3">
        <v>59</v>
      </c>
      <c r="B61" s="82" t="s">
        <v>83</v>
      </c>
      <c r="C61" s="4">
        <v>48474.1049387919</v>
      </c>
      <c r="O61" s="18">
        <v>2500</v>
      </c>
      <c r="P61" s="4">
        <f t="shared" si="2"/>
        <v>45974.1049387919</v>
      </c>
    </row>
    <row r="62" spans="1:16">
      <c r="A62" s="3">
        <v>60</v>
      </c>
      <c r="B62" s="82" t="s">
        <v>84</v>
      </c>
      <c r="C62" s="4">
        <v>1042.3593759577</v>
      </c>
      <c r="O62" s="18">
        <v>2000</v>
      </c>
      <c r="P62" s="4">
        <f t="shared" si="2"/>
        <v>-957.6406240423</v>
      </c>
    </row>
    <row r="63" spans="1:16">
      <c r="A63" s="3">
        <v>61</v>
      </c>
      <c r="B63" s="82" t="s">
        <v>85</v>
      </c>
      <c r="C63" s="4">
        <v>45938.3731568039</v>
      </c>
      <c r="O63" s="18">
        <v>2000</v>
      </c>
      <c r="P63" s="4">
        <f t="shared" si="2"/>
        <v>43938.3731568039</v>
      </c>
    </row>
    <row r="64" spans="1:16">
      <c r="A64" s="3">
        <v>62</v>
      </c>
      <c r="B64" s="82" t="s">
        <v>86</v>
      </c>
      <c r="C64" s="4">
        <v>33040.3110311359</v>
      </c>
      <c r="O64" s="18">
        <v>2300</v>
      </c>
      <c r="P64" s="4">
        <f t="shared" si="2"/>
        <v>30740.3110311359</v>
      </c>
    </row>
    <row r="65" spans="1:16">
      <c r="A65" s="3">
        <v>63</v>
      </c>
      <c r="B65" s="82" t="s">
        <v>87</v>
      </c>
      <c r="C65" s="4">
        <v>-1389.4991831043</v>
      </c>
      <c r="O65" s="18">
        <v>2000</v>
      </c>
      <c r="P65" s="4">
        <f t="shared" si="2"/>
        <v>-3389.4991831043</v>
      </c>
    </row>
    <row r="66" spans="1:16">
      <c r="A66" s="3">
        <v>64</v>
      </c>
      <c r="B66" s="82" t="s">
        <v>88</v>
      </c>
      <c r="C66" s="4">
        <v>60531.1658356335</v>
      </c>
      <c r="K66">
        <v>1500</v>
      </c>
      <c r="O66" s="18">
        <v>4000</v>
      </c>
      <c r="P66" s="4">
        <f t="shared" si="2"/>
        <v>58031.1658356335</v>
      </c>
    </row>
    <row r="67" spans="1:16">
      <c r="A67" s="3">
        <v>65</v>
      </c>
      <c r="B67" s="82" t="s">
        <v>89</v>
      </c>
      <c r="C67" s="4">
        <v>83395.344570878</v>
      </c>
      <c r="K67">
        <v>500</v>
      </c>
      <c r="L67">
        <v>500</v>
      </c>
      <c r="M67">
        <v>5000</v>
      </c>
      <c r="O67" s="18">
        <v>3000</v>
      </c>
      <c r="P67" s="4">
        <f t="shared" ref="P67:P120" si="3">C67+D67+E67+F67+G67+H67+I67+J67+K67+L67+M67+N67-O67</f>
        <v>86395.344570878</v>
      </c>
    </row>
    <row r="68" spans="1:16">
      <c r="A68" s="3">
        <v>66</v>
      </c>
      <c r="B68" s="82" t="s">
        <v>90</v>
      </c>
      <c r="C68" s="4">
        <v>87305.945278241</v>
      </c>
      <c r="E68">
        <v>200</v>
      </c>
      <c r="J68">
        <v>200</v>
      </c>
      <c r="L68">
        <v>1000</v>
      </c>
      <c r="M68">
        <v>6000</v>
      </c>
      <c r="O68" s="18">
        <v>4000</v>
      </c>
      <c r="P68" s="4">
        <f t="shared" si="3"/>
        <v>90705.945278241</v>
      </c>
    </row>
    <row r="69" spans="1:16">
      <c r="A69" s="3">
        <v>67</v>
      </c>
      <c r="B69" s="82" t="s">
        <v>91</v>
      </c>
      <c r="C69" s="4">
        <v>7759.7646079388</v>
      </c>
      <c r="O69" s="18">
        <v>1900</v>
      </c>
      <c r="P69" s="4">
        <f t="shared" si="3"/>
        <v>5859.7646079388</v>
      </c>
    </row>
    <row r="70" spans="1:16">
      <c r="A70" s="3">
        <v>68</v>
      </c>
      <c r="B70" s="82" t="s">
        <v>92</v>
      </c>
      <c r="C70" s="4">
        <v>26510.3544069196</v>
      </c>
      <c r="K70">
        <v>500</v>
      </c>
      <c r="L70">
        <v>500</v>
      </c>
      <c r="O70" s="18">
        <v>2300</v>
      </c>
      <c r="P70" s="4">
        <f t="shared" si="3"/>
        <v>25210.3544069196</v>
      </c>
    </row>
    <row r="71" spans="1:16">
      <c r="A71" s="3">
        <v>69</v>
      </c>
      <c r="B71" s="82" t="s">
        <v>93</v>
      </c>
      <c r="C71" s="4">
        <v>37058.748342457</v>
      </c>
      <c r="K71">
        <v>500</v>
      </c>
      <c r="L71">
        <v>500</v>
      </c>
      <c r="M71">
        <v>4000</v>
      </c>
      <c r="N71">
        <v>1600</v>
      </c>
      <c r="O71" s="18">
        <v>2000</v>
      </c>
      <c r="P71" s="4">
        <f t="shared" si="3"/>
        <v>41658.748342457</v>
      </c>
    </row>
    <row r="72" spans="1:16">
      <c r="A72" s="3">
        <v>70</v>
      </c>
      <c r="B72" s="82" t="s">
        <v>94</v>
      </c>
      <c r="C72" s="4">
        <v>69631.0911788396</v>
      </c>
      <c r="K72">
        <v>500</v>
      </c>
      <c r="M72">
        <v>4000</v>
      </c>
      <c r="O72" s="18">
        <v>3000</v>
      </c>
      <c r="P72" s="4">
        <f t="shared" si="3"/>
        <v>71131.0911788396</v>
      </c>
    </row>
    <row r="73" spans="1:16">
      <c r="A73" s="3">
        <v>71</v>
      </c>
      <c r="B73" s="82" t="s">
        <v>95</v>
      </c>
      <c r="C73" s="4">
        <v>46621.0886525516</v>
      </c>
      <c r="K73">
        <v>500</v>
      </c>
      <c r="L73">
        <v>1000</v>
      </c>
      <c r="M73">
        <v>5000</v>
      </c>
      <c r="O73" s="18">
        <v>3000</v>
      </c>
      <c r="P73" s="4">
        <f t="shared" si="3"/>
        <v>50121.0886525516</v>
      </c>
    </row>
    <row r="74" spans="1:16">
      <c r="A74" s="3">
        <v>72</v>
      </c>
      <c r="B74" s="82" t="s">
        <v>96</v>
      </c>
      <c r="C74" s="4">
        <v>73761.2822998553</v>
      </c>
      <c r="O74" s="18">
        <v>2000</v>
      </c>
      <c r="P74" s="4">
        <f t="shared" si="3"/>
        <v>71761.2822998553</v>
      </c>
    </row>
    <row r="75" spans="1:16">
      <c r="A75" s="3">
        <v>73</v>
      </c>
      <c r="B75" s="82" t="s">
        <v>97</v>
      </c>
      <c r="C75" s="4">
        <v>1485.4550780195</v>
      </c>
      <c r="O75" s="18">
        <v>2000</v>
      </c>
      <c r="P75" s="4">
        <f t="shared" si="3"/>
        <v>-514.5449219805</v>
      </c>
    </row>
    <row r="76" spans="1:16">
      <c r="A76" s="3">
        <v>74</v>
      </c>
      <c r="B76" s="82" t="s">
        <v>98</v>
      </c>
      <c r="C76" s="4">
        <v>63298.3465908023</v>
      </c>
      <c r="M76">
        <v>4000</v>
      </c>
      <c r="O76" s="18">
        <v>3000</v>
      </c>
      <c r="P76" s="4">
        <f t="shared" si="3"/>
        <v>64298.3465908023</v>
      </c>
    </row>
    <row r="77" spans="1:16">
      <c r="A77" s="3">
        <v>75</v>
      </c>
      <c r="B77" s="82" t="s">
        <v>99</v>
      </c>
      <c r="C77" s="4">
        <v>32065.2727142373</v>
      </c>
      <c r="O77" s="18">
        <v>3000</v>
      </c>
      <c r="P77" s="4">
        <f t="shared" si="3"/>
        <v>29065.2727142373</v>
      </c>
    </row>
    <row r="78" spans="1:16">
      <c r="A78" s="3">
        <v>76</v>
      </c>
      <c r="B78" s="82" t="s">
        <v>100</v>
      </c>
      <c r="C78" s="4">
        <v>-11309.272341656</v>
      </c>
      <c r="K78">
        <v>500</v>
      </c>
      <c r="N78">
        <v>1600</v>
      </c>
      <c r="O78" s="18">
        <v>1900</v>
      </c>
      <c r="P78" s="4">
        <f t="shared" si="3"/>
        <v>-11109.272341656</v>
      </c>
    </row>
    <row r="79" spans="1:16">
      <c r="A79" s="3">
        <v>77</v>
      </c>
      <c r="B79" s="82" t="s">
        <v>101</v>
      </c>
      <c r="C79" s="4">
        <v>457.29864547192</v>
      </c>
      <c r="O79" s="18">
        <v>1000</v>
      </c>
      <c r="P79" s="4">
        <f t="shared" si="3"/>
        <v>-542.70135452808</v>
      </c>
    </row>
    <row r="80" spans="1:16">
      <c r="A80" s="3">
        <v>78</v>
      </c>
      <c r="B80" s="82" t="s">
        <v>102</v>
      </c>
      <c r="C80" s="4">
        <v>33266.8163336866</v>
      </c>
      <c r="D80">
        <v>200</v>
      </c>
      <c r="E80">
        <v>200</v>
      </c>
      <c r="F80">
        <v>1125</v>
      </c>
      <c r="G80">
        <v>200</v>
      </c>
      <c r="J80">
        <v>200</v>
      </c>
      <c r="O80" s="18">
        <v>2000</v>
      </c>
      <c r="P80" s="4">
        <f t="shared" si="3"/>
        <v>33191.8163336866</v>
      </c>
    </row>
    <row r="81" spans="1:16">
      <c r="A81" s="3">
        <v>79</v>
      </c>
      <c r="B81" s="82" t="s">
        <v>103</v>
      </c>
      <c r="C81" s="4">
        <v>-1288.6086829073</v>
      </c>
      <c r="O81" s="18">
        <v>2000</v>
      </c>
      <c r="P81" s="4">
        <f t="shared" si="3"/>
        <v>-3288.6086829073</v>
      </c>
    </row>
    <row r="82" spans="1:16">
      <c r="A82" s="3">
        <v>80</v>
      </c>
      <c r="B82" s="82" t="s">
        <v>104</v>
      </c>
      <c r="C82" s="4">
        <v>47706.6628823908</v>
      </c>
      <c r="O82" s="18">
        <v>3000</v>
      </c>
      <c r="P82" s="4">
        <f t="shared" si="3"/>
        <v>44706.6628823908</v>
      </c>
    </row>
    <row r="83" spans="1:16">
      <c r="A83" s="3">
        <v>81</v>
      </c>
      <c r="B83" s="82" t="s">
        <v>105</v>
      </c>
      <c r="C83" s="4">
        <v>3564.285815173</v>
      </c>
      <c r="O83" s="18">
        <v>2000</v>
      </c>
      <c r="P83" s="4">
        <f t="shared" si="3"/>
        <v>1564.285815173</v>
      </c>
    </row>
    <row r="84" spans="1:16">
      <c r="A84" s="3">
        <v>82</v>
      </c>
      <c r="B84" s="82" t="s">
        <v>106</v>
      </c>
      <c r="C84" s="4">
        <v>-2519.81850347319</v>
      </c>
      <c r="O84" s="18">
        <v>2000</v>
      </c>
      <c r="P84" s="4">
        <f t="shared" si="3"/>
        <v>-4519.81850347319</v>
      </c>
    </row>
    <row r="85" spans="1:16">
      <c r="A85" s="3">
        <v>83</v>
      </c>
      <c r="B85" s="82" t="s">
        <v>107</v>
      </c>
      <c r="C85" s="4">
        <v>108657.702520667</v>
      </c>
      <c r="D85">
        <v>200</v>
      </c>
      <c r="E85">
        <v>200</v>
      </c>
      <c r="G85">
        <v>200</v>
      </c>
      <c r="J85">
        <v>200</v>
      </c>
      <c r="K85">
        <v>500</v>
      </c>
      <c r="L85">
        <v>1000</v>
      </c>
      <c r="M85">
        <v>6000</v>
      </c>
      <c r="O85" s="18">
        <v>4000</v>
      </c>
      <c r="P85" s="4">
        <f t="shared" si="3"/>
        <v>112957.702520667</v>
      </c>
    </row>
    <row r="86" spans="1:16">
      <c r="A86" s="3">
        <v>84</v>
      </c>
      <c r="B86" s="82" t="s">
        <v>108</v>
      </c>
      <c r="C86" s="4">
        <v>49032.4691476719</v>
      </c>
      <c r="D86">
        <v>200</v>
      </c>
      <c r="J86">
        <v>200</v>
      </c>
      <c r="K86">
        <v>500</v>
      </c>
      <c r="L86">
        <v>500</v>
      </c>
      <c r="M86">
        <v>5000</v>
      </c>
      <c r="O86" s="18">
        <v>2000</v>
      </c>
      <c r="P86" s="4">
        <f t="shared" si="3"/>
        <v>53432.4691476719</v>
      </c>
    </row>
    <row r="87" spans="1:16">
      <c r="A87" s="3">
        <v>85</v>
      </c>
      <c r="B87" s="82" t="s">
        <v>110</v>
      </c>
      <c r="C87" s="4">
        <v>48834.0502986041</v>
      </c>
      <c r="D87">
        <v>200</v>
      </c>
      <c r="K87">
        <v>500</v>
      </c>
      <c r="L87">
        <v>1000</v>
      </c>
      <c r="M87">
        <v>5000</v>
      </c>
      <c r="O87" s="18">
        <v>2000</v>
      </c>
      <c r="P87" s="4">
        <f t="shared" si="3"/>
        <v>53534.0502986041</v>
      </c>
    </row>
    <row r="88" spans="1:16">
      <c r="A88" s="3">
        <v>86</v>
      </c>
      <c r="B88" s="83" t="s">
        <v>111</v>
      </c>
      <c r="C88" s="4">
        <v>-1401.1889572826</v>
      </c>
      <c r="H88">
        <v>10000</v>
      </c>
      <c r="O88" s="18">
        <v>3000</v>
      </c>
      <c r="P88" s="4">
        <f t="shared" si="3"/>
        <v>5598.8110427174</v>
      </c>
    </row>
    <row r="89" spans="1:16">
      <c r="A89" s="3">
        <v>87</v>
      </c>
      <c r="B89" s="82" t="s">
        <v>112</v>
      </c>
      <c r="C89" s="4">
        <v>-3897.5274554339</v>
      </c>
      <c r="O89" s="18">
        <v>2000</v>
      </c>
      <c r="P89" s="4">
        <f t="shared" si="3"/>
        <v>-5897.5274554339</v>
      </c>
    </row>
    <row r="90" spans="1:16">
      <c r="A90" s="3">
        <v>88</v>
      </c>
      <c r="B90" s="8" t="s">
        <v>113</v>
      </c>
      <c r="C90" s="4">
        <v>2200.9538447271</v>
      </c>
      <c r="N90">
        <v>2400</v>
      </c>
      <c r="O90" s="18">
        <v>2000</v>
      </c>
      <c r="P90" s="4">
        <f t="shared" si="3"/>
        <v>2600.9538447271</v>
      </c>
    </row>
    <row r="91" spans="1:16">
      <c r="A91" s="3">
        <v>89</v>
      </c>
      <c r="B91" s="5" t="s">
        <v>114</v>
      </c>
      <c r="C91" s="4">
        <v>-66.8600208118987</v>
      </c>
      <c r="K91">
        <v>500</v>
      </c>
      <c r="O91" s="18">
        <v>2000</v>
      </c>
      <c r="P91" s="4">
        <f t="shared" si="3"/>
        <v>-1566.8600208119</v>
      </c>
    </row>
    <row r="92" spans="1:16">
      <c r="A92" s="3">
        <v>90</v>
      </c>
      <c r="B92" s="5" t="s">
        <v>167</v>
      </c>
      <c r="C92" s="4">
        <v>5200</v>
      </c>
      <c r="L92">
        <v>1000</v>
      </c>
      <c r="O92" s="18">
        <v>1000</v>
      </c>
      <c r="P92" s="4">
        <f t="shared" si="3"/>
        <v>5200</v>
      </c>
    </row>
    <row r="93" spans="1:16">
      <c r="A93" s="3">
        <v>91</v>
      </c>
      <c r="B93" s="8" t="s">
        <v>115</v>
      </c>
      <c r="C93" s="4">
        <v>6193.8221136951</v>
      </c>
      <c r="O93" s="18">
        <v>2000</v>
      </c>
      <c r="P93" s="4">
        <f t="shared" si="3"/>
        <v>4193.8221136951</v>
      </c>
    </row>
    <row r="94" spans="1:16">
      <c r="A94" s="3">
        <v>92</v>
      </c>
      <c r="B94" s="88" t="s">
        <v>116</v>
      </c>
      <c r="C94" s="4">
        <v>-15382.338368296</v>
      </c>
      <c r="O94" s="18">
        <v>2000</v>
      </c>
      <c r="P94" s="4">
        <f t="shared" si="3"/>
        <v>-17382.338368296</v>
      </c>
    </row>
    <row r="95" spans="1:16">
      <c r="A95" s="3">
        <v>93</v>
      </c>
      <c r="B95" s="88" t="s">
        <v>117</v>
      </c>
      <c r="C95" s="4">
        <v>-10445.1116192937</v>
      </c>
      <c r="O95" s="18">
        <v>2000</v>
      </c>
      <c r="P95" s="4">
        <f t="shared" si="3"/>
        <v>-12445.1116192937</v>
      </c>
    </row>
    <row r="96" spans="1:16">
      <c r="A96" s="3">
        <v>94</v>
      </c>
      <c r="B96" s="8" t="s">
        <v>138</v>
      </c>
      <c r="C96" s="4">
        <v>-19700</v>
      </c>
      <c r="O96" s="18">
        <v>2000</v>
      </c>
      <c r="P96" s="4">
        <f t="shared" si="3"/>
        <v>-21700</v>
      </c>
    </row>
    <row r="97" spans="1:16">
      <c r="A97" s="3">
        <v>95</v>
      </c>
      <c r="B97" s="8" t="s">
        <v>118</v>
      </c>
      <c r="C97" s="4">
        <v>-19600</v>
      </c>
      <c r="O97" s="18">
        <v>2000</v>
      </c>
      <c r="P97" s="4">
        <f t="shared" si="3"/>
        <v>-21600</v>
      </c>
    </row>
    <row r="98" spans="1:16">
      <c r="A98" s="3">
        <v>96</v>
      </c>
      <c r="B98" s="8" t="s">
        <v>139</v>
      </c>
      <c r="C98" s="4">
        <v>-19000</v>
      </c>
      <c r="O98" s="18">
        <v>2000</v>
      </c>
      <c r="P98" s="4">
        <f t="shared" si="3"/>
        <v>-21000</v>
      </c>
    </row>
    <row r="99" spans="1:16">
      <c r="A99" s="3">
        <v>97</v>
      </c>
      <c r="B99" s="82" t="s">
        <v>120</v>
      </c>
      <c r="C99" s="4">
        <v>22520.9543834498</v>
      </c>
      <c r="M99">
        <v>2000</v>
      </c>
      <c r="O99" s="18">
        <v>2000</v>
      </c>
      <c r="P99" s="4">
        <f t="shared" si="3"/>
        <v>22520.9543834498</v>
      </c>
    </row>
    <row r="100" spans="1:16">
      <c r="A100" s="3">
        <v>98</v>
      </c>
      <c r="B100" s="5" t="s">
        <v>205</v>
      </c>
      <c r="C100" s="4">
        <v>-8860</v>
      </c>
      <c r="O100" s="18">
        <v>3000</v>
      </c>
      <c r="P100" s="4">
        <v>10765</v>
      </c>
    </row>
    <row r="101" spans="1:16">
      <c r="A101" s="3">
        <v>99</v>
      </c>
      <c r="B101" s="5" t="s">
        <v>183</v>
      </c>
      <c r="C101" s="4">
        <v>-5900</v>
      </c>
      <c r="N101">
        <v>1600</v>
      </c>
      <c r="O101" s="18">
        <v>1000</v>
      </c>
      <c r="P101" s="4">
        <f t="shared" si="3"/>
        <v>-5300</v>
      </c>
    </row>
    <row r="102" spans="1:16">
      <c r="A102" s="3">
        <v>100</v>
      </c>
      <c r="B102" s="5" t="s">
        <v>206</v>
      </c>
      <c r="C102" s="4">
        <v>-6150</v>
      </c>
      <c r="O102" s="18">
        <v>1000</v>
      </c>
      <c r="P102" s="4">
        <f t="shared" si="3"/>
        <v>-7150</v>
      </c>
    </row>
    <row r="103" spans="1:16">
      <c r="A103" s="3">
        <v>101</v>
      </c>
      <c r="B103" s="5" t="s">
        <v>207</v>
      </c>
      <c r="C103" s="4">
        <v>-100</v>
      </c>
      <c r="O103" s="18">
        <v>1000</v>
      </c>
      <c r="P103" s="4">
        <f t="shared" si="3"/>
        <v>-1100</v>
      </c>
    </row>
    <row r="104" spans="1:16">
      <c r="A104" s="3">
        <v>102</v>
      </c>
      <c r="B104" s="5" t="s">
        <v>208</v>
      </c>
      <c r="C104" s="4">
        <v>-5550</v>
      </c>
      <c r="O104" s="18">
        <v>1000</v>
      </c>
      <c r="P104" s="4">
        <f t="shared" si="3"/>
        <v>-6550</v>
      </c>
    </row>
    <row r="105" spans="1:16">
      <c r="A105" s="3">
        <v>103</v>
      </c>
      <c r="B105" s="5" t="s">
        <v>246</v>
      </c>
      <c r="C105" s="4">
        <v>-6060</v>
      </c>
      <c r="O105" s="18">
        <v>0</v>
      </c>
      <c r="P105" s="4">
        <f t="shared" si="3"/>
        <v>-6060</v>
      </c>
    </row>
    <row r="106" spans="1:16">
      <c r="A106" s="3">
        <v>104</v>
      </c>
      <c r="B106" s="5" t="s">
        <v>247</v>
      </c>
      <c r="C106" s="4">
        <v>-1400</v>
      </c>
      <c r="O106" s="18">
        <v>1000</v>
      </c>
      <c r="P106" s="4">
        <f t="shared" si="3"/>
        <v>-2400</v>
      </c>
    </row>
    <row r="107" spans="1:16">
      <c r="A107" s="3">
        <v>105</v>
      </c>
      <c r="B107" s="5" t="s">
        <v>270</v>
      </c>
      <c r="C107" s="4">
        <v>-1500</v>
      </c>
      <c r="O107" s="18">
        <v>1000</v>
      </c>
      <c r="P107" s="4">
        <f t="shared" si="3"/>
        <v>-2500</v>
      </c>
    </row>
    <row r="108" spans="1:16">
      <c r="A108" s="3">
        <v>106</v>
      </c>
      <c r="B108" s="8" t="s">
        <v>271</v>
      </c>
      <c r="C108" s="4">
        <v>-1500</v>
      </c>
      <c r="O108" s="18">
        <v>1000</v>
      </c>
      <c r="P108" s="4">
        <f t="shared" si="3"/>
        <v>-2500</v>
      </c>
    </row>
    <row r="109" spans="1:16">
      <c r="A109" s="3">
        <v>107</v>
      </c>
      <c r="B109" s="9" t="s">
        <v>288</v>
      </c>
      <c r="C109" s="4">
        <v>-3000</v>
      </c>
      <c r="O109" s="18">
        <v>2000</v>
      </c>
      <c r="P109" s="4">
        <f t="shared" si="3"/>
        <v>-5000</v>
      </c>
    </row>
    <row r="110" spans="1:16">
      <c r="A110" s="3">
        <v>108</v>
      </c>
      <c r="B110" s="9" t="s">
        <v>297</v>
      </c>
      <c r="C110" s="4">
        <v>-1800</v>
      </c>
      <c r="D110">
        <v>200</v>
      </c>
      <c r="E110">
        <v>200</v>
      </c>
      <c r="G110">
        <v>200</v>
      </c>
      <c r="O110" s="18">
        <v>2000</v>
      </c>
      <c r="P110" s="4">
        <f t="shared" si="3"/>
        <v>-3200</v>
      </c>
    </row>
    <row r="111" spans="1:16">
      <c r="A111" s="3">
        <v>109</v>
      </c>
      <c r="B111" s="9" t="s">
        <v>316</v>
      </c>
      <c r="C111" s="4"/>
      <c r="M111">
        <v>5000</v>
      </c>
      <c r="O111" s="18"/>
      <c r="P111" s="4">
        <f t="shared" si="3"/>
        <v>5000</v>
      </c>
    </row>
    <row r="112" spans="1:16">
      <c r="A112" s="3">
        <v>110</v>
      </c>
      <c r="B112" s="9" t="s">
        <v>224</v>
      </c>
      <c r="C112" s="4">
        <v>4200</v>
      </c>
      <c r="D112">
        <v>200</v>
      </c>
      <c r="E112">
        <v>200</v>
      </c>
      <c r="G112">
        <v>200</v>
      </c>
      <c r="K112">
        <v>300</v>
      </c>
      <c r="L112">
        <v>0</v>
      </c>
      <c r="P112" s="4">
        <f t="shared" si="3"/>
        <v>5100</v>
      </c>
    </row>
    <row r="113" spans="1:16">
      <c r="A113" s="3">
        <v>111</v>
      </c>
      <c r="B113" s="9" t="s">
        <v>226</v>
      </c>
      <c r="C113" s="4">
        <v>2000</v>
      </c>
      <c r="P113" s="4">
        <f t="shared" si="3"/>
        <v>2000</v>
      </c>
    </row>
    <row r="114" spans="1:16">
      <c r="A114" s="3">
        <v>112</v>
      </c>
      <c r="B114" s="9" t="s">
        <v>228</v>
      </c>
      <c r="C114" s="4">
        <v>3800</v>
      </c>
      <c r="K114">
        <v>600</v>
      </c>
      <c r="L114">
        <v>1200</v>
      </c>
      <c r="P114" s="4">
        <f t="shared" si="3"/>
        <v>5600</v>
      </c>
    </row>
    <row r="115" spans="1:16">
      <c r="A115" s="3">
        <v>113</v>
      </c>
      <c r="B115" s="9" t="s">
        <v>232</v>
      </c>
      <c r="C115" s="4">
        <v>2400</v>
      </c>
      <c r="P115" s="4">
        <f t="shared" si="3"/>
        <v>2400</v>
      </c>
    </row>
    <row r="116" spans="1:16">
      <c r="A116" s="3">
        <v>114</v>
      </c>
      <c r="B116" s="9" t="s">
        <v>233</v>
      </c>
      <c r="C116" s="4">
        <v>2400</v>
      </c>
      <c r="P116" s="4">
        <f t="shared" si="3"/>
        <v>2400</v>
      </c>
    </row>
    <row r="117" spans="1:16">
      <c r="A117" s="3">
        <v>115</v>
      </c>
      <c r="B117" s="9" t="s">
        <v>234</v>
      </c>
      <c r="C117" s="4">
        <v>2400</v>
      </c>
      <c r="P117" s="4">
        <f t="shared" si="3"/>
        <v>2400</v>
      </c>
    </row>
    <row r="118" spans="1:16">
      <c r="A118" s="3">
        <v>116</v>
      </c>
      <c r="B118" s="10" t="s">
        <v>119</v>
      </c>
      <c r="C118" s="4">
        <v>781.05</v>
      </c>
      <c r="P118" s="4">
        <f t="shared" si="3"/>
        <v>781.05</v>
      </c>
    </row>
    <row r="119" spans="1:16">
      <c r="A119" s="3">
        <v>117</v>
      </c>
      <c r="B119" s="86" t="s">
        <v>124</v>
      </c>
      <c r="C119" s="4">
        <v>0.85</v>
      </c>
      <c r="P119" s="4">
        <f t="shared" si="3"/>
        <v>0.85</v>
      </c>
    </row>
    <row r="120" spans="1:16">
      <c r="A120" s="3">
        <v>118</v>
      </c>
      <c r="B120" s="11" t="s">
        <v>317</v>
      </c>
      <c r="C120" s="4"/>
      <c r="K120">
        <v>300</v>
      </c>
      <c r="L120">
        <v>600</v>
      </c>
      <c r="P120" s="4">
        <f t="shared" si="3"/>
        <v>900</v>
      </c>
    </row>
    <row r="121" spans="1:16">
      <c r="A121" s="3">
        <v>119</v>
      </c>
      <c r="B121" s="11" t="s">
        <v>318</v>
      </c>
      <c r="C121" s="4"/>
      <c r="K121">
        <v>300</v>
      </c>
      <c r="P121" s="4">
        <f>G121+E121+F121+G121+H121+I121+J121+K121+L121+M121+N121-O121</f>
        <v>300</v>
      </c>
    </row>
    <row r="122" spans="1:16">
      <c r="A122" s="12" t="s">
        <v>127</v>
      </c>
      <c r="B122" s="13"/>
      <c r="C122" s="4">
        <v>2748386.2959696</v>
      </c>
      <c r="P122" s="4">
        <f>SUM(P3:P121)</f>
        <v>2761931.22247121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24"/>
  <sheetViews>
    <sheetView tabSelected="1" topLeftCell="A85" workbookViewId="0">
      <selection activeCell="P116" sqref="P116"/>
    </sheetView>
  </sheetViews>
  <sheetFormatPr defaultColWidth="9" defaultRowHeight="14.25"/>
  <cols>
    <col min="3" max="3" width="14.875" customWidth="1"/>
    <col min="15" max="15" width="14.375" customWidth="1"/>
  </cols>
  <sheetData>
    <row r="1" ht="20.25" spans="1:13">
      <c r="A1" s="1" t="s">
        <v>319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0" spans="1:15">
      <c r="A2" s="2" t="s">
        <v>18</v>
      </c>
      <c r="B2" s="2" t="s">
        <v>19</v>
      </c>
      <c r="C2" s="2" t="s">
        <v>320</v>
      </c>
      <c r="D2" s="2" t="s">
        <v>321</v>
      </c>
      <c r="E2" s="2" t="s">
        <v>322</v>
      </c>
      <c r="F2" s="2" t="s">
        <v>323</v>
      </c>
      <c r="G2" s="2" t="s">
        <v>324</v>
      </c>
      <c r="H2" s="2" t="s">
        <v>325</v>
      </c>
      <c r="I2" s="2" t="s">
        <v>326</v>
      </c>
      <c r="J2" s="2" t="s">
        <v>327</v>
      </c>
      <c r="K2" s="2" t="s">
        <v>328</v>
      </c>
      <c r="L2" s="2" t="s">
        <v>329</v>
      </c>
      <c r="M2" s="2" t="s">
        <v>330</v>
      </c>
      <c r="N2" s="2" t="s">
        <v>331</v>
      </c>
      <c r="O2" s="2" t="s">
        <v>332</v>
      </c>
    </row>
    <row r="3" spans="1:15">
      <c r="A3" s="3">
        <v>1</v>
      </c>
      <c r="B3" s="3" t="s">
        <v>24</v>
      </c>
      <c r="C3" s="4">
        <v>88661.1952653195</v>
      </c>
      <c r="D3">
        <v>200</v>
      </c>
      <c r="F3">
        <v>200</v>
      </c>
      <c r="G3">
        <v>200</v>
      </c>
      <c r="I3">
        <v>1350</v>
      </c>
      <c r="J3">
        <v>1000</v>
      </c>
      <c r="K3">
        <v>2000</v>
      </c>
      <c r="L3">
        <v>200</v>
      </c>
      <c r="M3">
        <v>4000</v>
      </c>
      <c r="O3">
        <v>85611.2</v>
      </c>
    </row>
    <row r="4" spans="1:15">
      <c r="A4" s="3">
        <v>2</v>
      </c>
      <c r="B4" s="3" t="s">
        <v>333</v>
      </c>
      <c r="C4" s="4"/>
      <c r="D4">
        <v>200</v>
      </c>
      <c r="L4">
        <v>200</v>
      </c>
      <c r="O4">
        <v>0</v>
      </c>
    </row>
    <row r="5" spans="1:15">
      <c r="A5" s="3">
        <v>2</v>
      </c>
      <c r="B5" s="82" t="s">
        <v>25</v>
      </c>
      <c r="C5" s="4">
        <v>31527.5831639015</v>
      </c>
      <c r="I5">
        <v>1800</v>
      </c>
      <c r="J5">
        <v>500</v>
      </c>
      <c r="M5">
        <v>4000</v>
      </c>
      <c r="N5" s="6">
        <v>3000</v>
      </c>
      <c r="O5" s="4">
        <f>C5-D5+E5+F5+G5+H5+I5+J5+K5+L5+M5-N5</f>
        <v>34827.5831639015</v>
      </c>
    </row>
    <row r="6" spans="1:15">
      <c r="A6" s="3">
        <v>3</v>
      </c>
      <c r="B6" s="5" t="s">
        <v>164</v>
      </c>
      <c r="C6" s="4">
        <v>-4335</v>
      </c>
      <c r="D6">
        <v>100</v>
      </c>
      <c r="J6">
        <v>1000</v>
      </c>
      <c r="N6" s="6">
        <v>3000</v>
      </c>
      <c r="O6" s="4">
        <f t="shared" ref="O6:O32" si="0">C6-D6+E6+F6+G6+H6+I6+J6+K6+L6+M6-N6</f>
        <v>-6435</v>
      </c>
    </row>
    <row r="7" spans="1:15">
      <c r="A7" s="3">
        <v>4</v>
      </c>
      <c r="B7" s="82" t="s">
        <v>26</v>
      </c>
      <c r="C7" s="4">
        <v>39217.9943061305</v>
      </c>
      <c r="D7">
        <v>100</v>
      </c>
      <c r="J7">
        <v>500</v>
      </c>
      <c r="K7">
        <v>500</v>
      </c>
      <c r="M7">
        <v>1000</v>
      </c>
      <c r="N7" s="6">
        <v>2000</v>
      </c>
      <c r="O7" s="4">
        <f t="shared" si="0"/>
        <v>39117.9943061305</v>
      </c>
    </row>
    <row r="8" spans="1:15">
      <c r="A8" s="3">
        <v>5</v>
      </c>
      <c r="B8" s="82" t="s">
        <v>27</v>
      </c>
      <c r="C8" s="4">
        <v>60794.1701397816</v>
      </c>
      <c r="D8">
        <v>200</v>
      </c>
      <c r="I8">
        <v>1950</v>
      </c>
      <c r="J8">
        <v>500</v>
      </c>
      <c r="K8">
        <v>500</v>
      </c>
      <c r="M8">
        <v>5000</v>
      </c>
      <c r="N8" s="6">
        <v>3000</v>
      </c>
      <c r="O8" s="4">
        <f t="shared" si="0"/>
        <v>65544.1701397816</v>
      </c>
    </row>
    <row r="9" spans="1:15">
      <c r="A9" s="3">
        <v>6</v>
      </c>
      <c r="B9" s="82" t="s">
        <v>28</v>
      </c>
      <c r="C9" s="4">
        <v>59124.3282041186</v>
      </c>
      <c r="D9">
        <v>100</v>
      </c>
      <c r="I9">
        <v>900</v>
      </c>
      <c r="N9" s="6">
        <v>3000</v>
      </c>
      <c r="O9" s="4">
        <f t="shared" si="0"/>
        <v>56924.3282041186</v>
      </c>
    </row>
    <row r="10" spans="1:15">
      <c r="A10" s="3">
        <v>7</v>
      </c>
      <c r="B10" s="82" t="s">
        <v>29</v>
      </c>
      <c r="C10" s="4">
        <v>19662.9396668623</v>
      </c>
      <c r="D10">
        <v>100</v>
      </c>
      <c r="N10" s="6">
        <v>3000</v>
      </c>
      <c r="O10" s="4">
        <f t="shared" si="0"/>
        <v>16562.9396668623</v>
      </c>
    </row>
    <row r="11" spans="1:15">
      <c r="A11" s="3">
        <v>8</v>
      </c>
      <c r="B11" s="82" t="s">
        <v>30</v>
      </c>
      <c r="C11" s="4">
        <v>8376.4572920539</v>
      </c>
      <c r="N11" s="6">
        <v>2000</v>
      </c>
      <c r="O11" s="4">
        <f t="shared" si="0"/>
        <v>6376.4572920539</v>
      </c>
    </row>
    <row r="12" spans="1:15">
      <c r="A12" s="3">
        <v>9</v>
      </c>
      <c r="B12" s="82" t="s">
        <v>31</v>
      </c>
      <c r="C12" s="4">
        <v>3084.9037508211</v>
      </c>
      <c r="N12" s="6">
        <v>2000</v>
      </c>
      <c r="O12" s="4">
        <f t="shared" si="0"/>
        <v>1084.9037508211</v>
      </c>
    </row>
    <row r="13" spans="1:15">
      <c r="A13" s="3">
        <v>10</v>
      </c>
      <c r="B13" s="82" t="s">
        <v>32</v>
      </c>
      <c r="C13" s="4">
        <v>-3758.3123794753</v>
      </c>
      <c r="D13">
        <v>100</v>
      </c>
      <c r="N13" s="6">
        <v>2900</v>
      </c>
      <c r="O13" s="4">
        <f t="shared" si="0"/>
        <v>-6758.3123794753</v>
      </c>
    </row>
    <row r="14" spans="1:15">
      <c r="A14" s="3">
        <v>11</v>
      </c>
      <c r="B14" s="82" t="s">
        <v>33</v>
      </c>
      <c r="C14" s="4">
        <v>38422.1622452479</v>
      </c>
      <c r="D14">
        <v>200</v>
      </c>
      <c r="F14">
        <v>200</v>
      </c>
      <c r="G14">
        <v>200</v>
      </c>
      <c r="I14">
        <v>1800</v>
      </c>
      <c r="J14">
        <v>1000</v>
      </c>
      <c r="K14">
        <v>2000</v>
      </c>
      <c r="L14">
        <v>200</v>
      </c>
      <c r="M14">
        <v>3000</v>
      </c>
      <c r="N14" s="6">
        <v>2000</v>
      </c>
      <c r="O14" s="4">
        <f t="shared" si="0"/>
        <v>44622.1622452479</v>
      </c>
    </row>
    <row r="15" spans="1:15">
      <c r="A15" s="3">
        <v>12</v>
      </c>
      <c r="B15" s="82" t="s">
        <v>34</v>
      </c>
      <c r="C15" s="4">
        <v>21174.9693686231</v>
      </c>
      <c r="D15">
        <v>100</v>
      </c>
      <c r="F15">
        <v>200</v>
      </c>
      <c r="G15">
        <v>200</v>
      </c>
      <c r="H15">
        <v>2400</v>
      </c>
      <c r="I15">
        <v>1200</v>
      </c>
      <c r="M15">
        <v>3000</v>
      </c>
      <c r="N15" s="6">
        <v>2000</v>
      </c>
      <c r="O15" s="4">
        <f t="shared" si="0"/>
        <v>26074.9693686231</v>
      </c>
    </row>
    <row r="16" spans="1:15">
      <c r="A16" s="3">
        <v>13</v>
      </c>
      <c r="B16" s="82" t="s">
        <v>35</v>
      </c>
      <c r="C16" s="4">
        <v>-6164.3831485477</v>
      </c>
      <c r="N16" s="6">
        <v>2000</v>
      </c>
      <c r="O16" s="4">
        <f t="shared" si="0"/>
        <v>-8164.3831485477</v>
      </c>
    </row>
    <row r="17" spans="1:15">
      <c r="A17" s="3">
        <v>14</v>
      </c>
      <c r="B17" s="82" t="s">
        <v>36</v>
      </c>
      <c r="C17" s="4">
        <v>-10101.316709556</v>
      </c>
      <c r="D17">
        <v>100</v>
      </c>
      <c r="N17" s="6">
        <v>2000</v>
      </c>
      <c r="O17" s="4">
        <f t="shared" si="0"/>
        <v>-12201.316709556</v>
      </c>
    </row>
    <row r="18" spans="1:15">
      <c r="A18" s="3">
        <v>15</v>
      </c>
      <c r="B18" s="82" t="s">
        <v>37</v>
      </c>
      <c r="C18" s="4">
        <v>31057.0617731937</v>
      </c>
      <c r="D18">
        <v>100</v>
      </c>
      <c r="K18">
        <v>500</v>
      </c>
      <c r="N18" s="6">
        <v>2000</v>
      </c>
      <c r="O18" s="4">
        <f t="shared" si="0"/>
        <v>29457.0617731937</v>
      </c>
    </row>
    <row r="19" spans="1:15">
      <c r="A19" s="3">
        <v>16</v>
      </c>
      <c r="B19" s="82" t="s">
        <v>38</v>
      </c>
      <c r="C19" s="4">
        <v>133817.207607554</v>
      </c>
      <c r="D19">
        <v>100</v>
      </c>
      <c r="F19">
        <v>200</v>
      </c>
      <c r="G19">
        <v>200</v>
      </c>
      <c r="J19">
        <v>1000</v>
      </c>
      <c r="M19">
        <v>5000</v>
      </c>
      <c r="N19" s="6">
        <v>3000</v>
      </c>
      <c r="O19" s="4">
        <f t="shared" si="0"/>
        <v>137117.207607554</v>
      </c>
    </row>
    <row r="20" spans="1:15">
      <c r="A20" s="3">
        <v>17</v>
      </c>
      <c r="B20" s="82" t="s">
        <v>39</v>
      </c>
      <c r="C20" s="4">
        <v>42502.0281564946</v>
      </c>
      <c r="K20">
        <v>500</v>
      </c>
      <c r="M20">
        <v>2000</v>
      </c>
      <c r="N20" s="6">
        <v>2000</v>
      </c>
      <c r="O20" s="4">
        <f t="shared" si="0"/>
        <v>43002.0281564946</v>
      </c>
    </row>
    <row r="21" spans="1:15">
      <c r="A21" s="3">
        <v>18</v>
      </c>
      <c r="B21" s="82" t="s">
        <v>40</v>
      </c>
      <c r="C21" s="4">
        <v>17420.7656368525</v>
      </c>
      <c r="D21">
        <v>100</v>
      </c>
      <c r="L21">
        <v>200</v>
      </c>
      <c r="N21" s="6">
        <v>2500</v>
      </c>
      <c r="O21" s="4">
        <f t="shared" si="0"/>
        <v>15020.7656368525</v>
      </c>
    </row>
    <row r="22" spans="1:15">
      <c r="A22" s="3">
        <v>19</v>
      </c>
      <c r="B22" s="82" t="s">
        <v>41</v>
      </c>
      <c r="C22" s="4">
        <v>65357.2903981815</v>
      </c>
      <c r="D22">
        <v>100</v>
      </c>
      <c r="J22">
        <v>1000</v>
      </c>
      <c r="M22">
        <v>6000</v>
      </c>
      <c r="N22" s="6">
        <v>2000</v>
      </c>
      <c r="O22" s="4">
        <f t="shared" si="0"/>
        <v>70257.2903981815</v>
      </c>
    </row>
    <row r="23" spans="1:15">
      <c r="A23" s="3">
        <v>20</v>
      </c>
      <c r="B23" s="82" t="s">
        <v>42</v>
      </c>
      <c r="C23" s="4">
        <v>88598.106451309</v>
      </c>
      <c r="D23">
        <v>100</v>
      </c>
      <c r="J23">
        <v>500</v>
      </c>
      <c r="K23">
        <v>6000</v>
      </c>
      <c r="M23">
        <v>4000</v>
      </c>
      <c r="N23" s="6">
        <v>4000</v>
      </c>
      <c r="O23" s="4">
        <f t="shared" si="0"/>
        <v>94998.106451309</v>
      </c>
    </row>
    <row r="24" spans="1:15">
      <c r="A24" s="3">
        <v>21</v>
      </c>
      <c r="B24" s="82" t="s">
        <v>43</v>
      </c>
      <c r="C24" s="4">
        <v>45064.0810923407</v>
      </c>
      <c r="D24">
        <v>100</v>
      </c>
      <c r="N24" s="6">
        <v>2000</v>
      </c>
      <c r="O24" s="4">
        <f t="shared" si="0"/>
        <v>42964.0810923407</v>
      </c>
    </row>
    <row r="25" spans="1:15">
      <c r="A25" s="3">
        <v>22</v>
      </c>
      <c r="B25" s="82" t="s">
        <v>44</v>
      </c>
      <c r="C25" s="4">
        <v>26529.7132924688</v>
      </c>
      <c r="D25">
        <v>100</v>
      </c>
      <c r="J25">
        <v>1000</v>
      </c>
      <c r="M25">
        <v>4000</v>
      </c>
      <c r="N25" s="6">
        <v>2000</v>
      </c>
      <c r="O25" s="4">
        <f t="shared" si="0"/>
        <v>29429.7132924688</v>
      </c>
    </row>
    <row r="26" spans="1:15">
      <c r="A26" s="3">
        <v>23</v>
      </c>
      <c r="B26" s="82" t="s">
        <v>45</v>
      </c>
      <c r="C26" s="4">
        <v>6395.1081518066</v>
      </c>
      <c r="N26" s="6">
        <v>1900</v>
      </c>
      <c r="O26" s="4">
        <f t="shared" si="0"/>
        <v>4495.1081518066</v>
      </c>
    </row>
    <row r="27" spans="1:15">
      <c r="A27" s="3">
        <v>24</v>
      </c>
      <c r="B27" s="82" t="s">
        <v>46</v>
      </c>
      <c r="C27" s="4">
        <v>42043.6143142708</v>
      </c>
      <c r="J27">
        <v>1000</v>
      </c>
      <c r="K27">
        <v>1000</v>
      </c>
      <c r="M27">
        <v>6000</v>
      </c>
      <c r="N27" s="6">
        <v>2000</v>
      </c>
      <c r="O27" s="4">
        <f t="shared" si="0"/>
        <v>48043.6143142708</v>
      </c>
    </row>
    <row r="28" spans="1:15">
      <c r="A28" s="3">
        <v>25</v>
      </c>
      <c r="B28" s="82" t="s">
        <v>47</v>
      </c>
      <c r="C28" s="4">
        <v>78866.4699578227</v>
      </c>
      <c r="D28">
        <v>300</v>
      </c>
      <c r="F28">
        <v>200</v>
      </c>
      <c r="G28">
        <v>200</v>
      </c>
      <c r="I28">
        <v>1800</v>
      </c>
      <c r="L28">
        <v>200</v>
      </c>
      <c r="M28">
        <v>4000</v>
      </c>
      <c r="N28" s="6">
        <v>3000</v>
      </c>
      <c r="O28" s="4">
        <f t="shared" si="0"/>
        <v>81966.4699578227</v>
      </c>
    </row>
    <row r="29" spans="1:15">
      <c r="A29" s="3">
        <v>26</v>
      </c>
      <c r="B29" s="82" t="s">
        <v>48</v>
      </c>
      <c r="C29" s="4">
        <v>1100</v>
      </c>
      <c r="J29">
        <v>1000</v>
      </c>
      <c r="L29">
        <v>200</v>
      </c>
      <c r="N29" s="6"/>
      <c r="O29" s="4">
        <f t="shared" si="0"/>
        <v>2300</v>
      </c>
    </row>
    <row r="30" spans="1:15">
      <c r="A30" s="3">
        <v>27</v>
      </c>
      <c r="B30" s="82" t="s">
        <v>49</v>
      </c>
      <c r="C30" s="4">
        <v>53731.0389632014</v>
      </c>
      <c r="D30">
        <v>100</v>
      </c>
      <c r="E30">
        <v>240</v>
      </c>
      <c r="N30" s="6">
        <v>2900</v>
      </c>
      <c r="O30" s="4">
        <f t="shared" si="0"/>
        <v>50971.0389632014</v>
      </c>
    </row>
    <row r="31" spans="1:15">
      <c r="A31" s="3">
        <v>28</v>
      </c>
      <c r="B31" s="82" t="s">
        <v>50</v>
      </c>
      <c r="C31" s="4">
        <v>3253.4832733067</v>
      </c>
      <c r="D31">
        <v>100</v>
      </c>
      <c r="N31" s="6">
        <v>2000</v>
      </c>
      <c r="O31" s="4">
        <f t="shared" si="0"/>
        <v>1153.4832733067</v>
      </c>
    </row>
    <row r="32" spans="1:15">
      <c r="A32" s="3">
        <v>29</v>
      </c>
      <c r="B32" s="82" t="s">
        <v>51</v>
      </c>
      <c r="C32" s="4">
        <v>-14107.0570627587</v>
      </c>
      <c r="D32">
        <v>100</v>
      </c>
      <c r="N32" s="6">
        <v>2400</v>
      </c>
      <c r="O32" s="4">
        <f t="shared" si="0"/>
        <v>-16607.0570627587</v>
      </c>
    </row>
    <row r="33" spans="1:15">
      <c r="A33" s="3">
        <v>30</v>
      </c>
      <c r="B33" s="82" t="s">
        <v>52</v>
      </c>
      <c r="C33" s="4">
        <v>98791.488944016</v>
      </c>
      <c r="D33">
        <v>100</v>
      </c>
      <c r="I33">
        <v>1800</v>
      </c>
      <c r="J33">
        <v>500</v>
      </c>
      <c r="K33">
        <v>4000</v>
      </c>
      <c r="M33">
        <v>4000</v>
      </c>
      <c r="N33" s="6">
        <v>4000</v>
      </c>
      <c r="O33" s="4">
        <f t="shared" ref="O33:O51" si="1">C33-D33+E33+F33+G33+H33+I33+J33+K33+L33+M33-N33</f>
        <v>104991.488944016</v>
      </c>
    </row>
    <row r="34" spans="1:15">
      <c r="A34" s="3">
        <v>31</v>
      </c>
      <c r="B34" s="82" t="s">
        <v>53</v>
      </c>
      <c r="C34" s="4">
        <v>-8627.53668895062</v>
      </c>
      <c r="N34" s="6">
        <v>2000</v>
      </c>
      <c r="O34" s="4">
        <f t="shared" si="1"/>
        <v>-10627.5366889506</v>
      </c>
    </row>
    <row r="35" spans="1:15">
      <c r="A35" s="3">
        <v>32</v>
      </c>
      <c r="B35" s="82" t="s">
        <v>54</v>
      </c>
      <c r="C35" s="4">
        <v>26652.4453198116</v>
      </c>
      <c r="D35">
        <v>100</v>
      </c>
      <c r="N35" s="6">
        <v>2000</v>
      </c>
      <c r="O35" s="4">
        <f t="shared" si="1"/>
        <v>24552.4453198116</v>
      </c>
    </row>
    <row r="36" spans="1:15">
      <c r="A36" s="3">
        <v>33</v>
      </c>
      <c r="B36" s="82" t="s">
        <v>55</v>
      </c>
      <c r="C36" s="4">
        <v>9603.0106127938</v>
      </c>
      <c r="D36">
        <v>100</v>
      </c>
      <c r="J36">
        <v>500</v>
      </c>
      <c r="N36" s="6">
        <v>2000</v>
      </c>
      <c r="O36" s="4">
        <f t="shared" si="1"/>
        <v>8003.0106127938</v>
      </c>
    </row>
    <row r="37" spans="1:15">
      <c r="A37" s="3">
        <v>34</v>
      </c>
      <c r="B37" s="82" t="s">
        <v>56</v>
      </c>
      <c r="C37" s="4">
        <v>1079.8432768356</v>
      </c>
      <c r="D37">
        <v>100</v>
      </c>
      <c r="N37" s="6">
        <v>2500</v>
      </c>
      <c r="O37" s="4">
        <f t="shared" si="1"/>
        <v>-1520.1567231644</v>
      </c>
    </row>
    <row r="38" spans="1:15">
      <c r="A38" s="3">
        <v>35</v>
      </c>
      <c r="B38" s="82" t="s">
        <v>57</v>
      </c>
      <c r="C38" s="4">
        <v>22591.5469003962</v>
      </c>
      <c r="D38">
        <v>100</v>
      </c>
      <c r="N38" s="6">
        <v>2000</v>
      </c>
      <c r="O38" s="4">
        <f t="shared" si="1"/>
        <v>20491.5469003962</v>
      </c>
    </row>
    <row r="39" spans="1:15">
      <c r="A39" s="3">
        <v>36</v>
      </c>
      <c r="B39" s="82" t="s">
        <v>58</v>
      </c>
      <c r="C39" s="4">
        <v>55616.3775702258</v>
      </c>
      <c r="D39">
        <v>100</v>
      </c>
      <c r="J39">
        <v>1000</v>
      </c>
      <c r="M39">
        <v>1000</v>
      </c>
      <c r="N39" s="6">
        <v>2500</v>
      </c>
      <c r="O39" s="4">
        <f t="shared" si="1"/>
        <v>55016.3775702258</v>
      </c>
    </row>
    <row r="40" spans="1:15">
      <c r="A40" s="3">
        <v>37</v>
      </c>
      <c r="B40" s="82" t="s">
        <v>59</v>
      </c>
      <c r="C40" s="4">
        <v>21737.2377995797</v>
      </c>
      <c r="D40">
        <v>100</v>
      </c>
      <c r="N40" s="6">
        <v>3000</v>
      </c>
      <c r="O40" s="4">
        <f t="shared" si="1"/>
        <v>18637.2377995797</v>
      </c>
    </row>
    <row r="41" spans="1:15">
      <c r="A41" s="3">
        <v>38</v>
      </c>
      <c r="B41" s="82" t="s">
        <v>60</v>
      </c>
      <c r="C41" s="4">
        <v>32899.966689289</v>
      </c>
      <c r="D41">
        <v>100</v>
      </c>
      <c r="N41" s="6">
        <v>2000</v>
      </c>
      <c r="O41" s="4">
        <f t="shared" si="1"/>
        <v>30799.966689289</v>
      </c>
    </row>
    <row r="42" spans="1:15">
      <c r="A42" s="3">
        <v>39</v>
      </c>
      <c r="B42" s="82" t="s">
        <v>61</v>
      </c>
      <c r="C42" s="4">
        <v>44751.5420712528</v>
      </c>
      <c r="D42">
        <v>100</v>
      </c>
      <c r="I42">
        <v>900</v>
      </c>
      <c r="J42">
        <v>500</v>
      </c>
      <c r="K42">
        <v>1000</v>
      </c>
      <c r="M42">
        <v>1000</v>
      </c>
      <c r="N42" s="6">
        <v>3000</v>
      </c>
      <c r="O42" s="4">
        <f t="shared" si="1"/>
        <v>45051.5420712528</v>
      </c>
    </row>
    <row r="43" spans="1:15">
      <c r="A43" s="3">
        <v>40</v>
      </c>
      <c r="B43" s="82" t="s">
        <v>62</v>
      </c>
      <c r="C43" s="4">
        <v>38527.4826956199</v>
      </c>
      <c r="D43">
        <v>100</v>
      </c>
      <c r="N43" s="6">
        <v>2300</v>
      </c>
      <c r="O43" s="4">
        <f t="shared" si="1"/>
        <v>36127.4826956199</v>
      </c>
    </row>
    <row r="44" spans="1:15">
      <c r="A44" s="3">
        <v>41</v>
      </c>
      <c r="B44" s="82" t="s">
        <v>64</v>
      </c>
      <c r="C44" s="4">
        <v>8915.2766115246</v>
      </c>
      <c r="O44" s="4">
        <f t="shared" si="1"/>
        <v>8915.2766115246</v>
      </c>
    </row>
    <row r="45" spans="1:15">
      <c r="A45" s="3">
        <v>42</v>
      </c>
      <c r="B45" s="82" t="s">
        <v>65</v>
      </c>
      <c r="C45" s="4">
        <v>-3090.14528426523</v>
      </c>
      <c r="N45" s="6">
        <v>1900</v>
      </c>
      <c r="O45" s="4">
        <f t="shared" si="1"/>
        <v>-4990.14528426523</v>
      </c>
    </row>
    <row r="46" spans="1:15">
      <c r="A46" s="3">
        <v>43</v>
      </c>
      <c r="B46" s="82" t="s">
        <v>66</v>
      </c>
      <c r="C46" s="4">
        <v>51870.4905774781</v>
      </c>
      <c r="D46">
        <v>100</v>
      </c>
      <c r="J46">
        <v>500</v>
      </c>
      <c r="K46">
        <v>1500</v>
      </c>
      <c r="M46">
        <v>1000</v>
      </c>
      <c r="N46" s="6">
        <v>3000</v>
      </c>
      <c r="O46" s="4">
        <f t="shared" si="1"/>
        <v>51770.4905774781</v>
      </c>
    </row>
    <row r="47" spans="1:15">
      <c r="A47" s="3">
        <v>44</v>
      </c>
      <c r="B47" s="82" t="s">
        <v>67</v>
      </c>
      <c r="C47" s="4">
        <v>38301.8735333324</v>
      </c>
      <c r="D47">
        <v>100</v>
      </c>
      <c r="I47">
        <v>900</v>
      </c>
      <c r="N47" s="6">
        <v>3000</v>
      </c>
      <c r="O47" s="4">
        <f t="shared" si="1"/>
        <v>36101.8735333324</v>
      </c>
    </row>
    <row r="48" spans="1:15">
      <c r="A48" s="3">
        <v>45</v>
      </c>
      <c r="B48" s="82" t="s">
        <v>68</v>
      </c>
      <c r="C48" s="4">
        <v>22217.544589007</v>
      </c>
      <c r="D48">
        <v>100</v>
      </c>
      <c r="N48" s="6">
        <v>2000</v>
      </c>
      <c r="O48" s="4">
        <f t="shared" si="1"/>
        <v>20117.544589007</v>
      </c>
    </row>
    <row r="49" spans="1:15">
      <c r="A49" s="3">
        <v>46</v>
      </c>
      <c r="B49" s="82" t="s">
        <v>69</v>
      </c>
      <c r="C49" s="4">
        <v>33036.2877954598</v>
      </c>
      <c r="D49">
        <v>100</v>
      </c>
      <c r="N49" s="6">
        <v>2300</v>
      </c>
      <c r="O49" s="4">
        <f t="shared" si="1"/>
        <v>30636.2877954598</v>
      </c>
    </row>
    <row r="50" spans="1:15">
      <c r="A50" s="3">
        <v>47</v>
      </c>
      <c r="B50" s="82" t="s">
        <v>70</v>
      </c>
      <c r="C50" s="4">
        <v>-15058.1430578384</v>
      </c>
      <c r="D50">
        <v>100</v>
      </c>
      <c r="N50" s="6">
        <v>3000</v>
      </c>
      <c r="O50" s="4">
        <f t="shared" si="1"/>
        <v>-18158.1430578384</v>
      </c>
    </row>
    <row r="51" spans="1:15">
      <c r="A51" s="3">
        <v>48</v>
      </c>
      <c r="B51" s="82" t="s">
        <v>71</v>
      </c>
      <c r="C51" s="4">
        <v>16171.2611050394</v>
      </c>
      <c r="D51">
        <v>100</v>
      </c>
      <c r="N51" s="6">
        <v>2000</v>
      </c>
      <c r="O51" s="4">
        <f t="shared" si="1"/>
        <v>14071.2611050394</v>
      </c>
    </row>
    <row r="52" spans="1:15">
      <c r="A52" s="3">
        <v>49</v>
      </c>
      <c r="B52" s="5" t="s">
        <v>73</v>
      </c>
      <c r="C52" s="4">
        <v>60596.4865864424</v>
      </c>
      <c r="D52">
        <v>100</v>
      </c>
      <c r="I52">
        <v>900</v>
      </c>
      <c r="N52" s="6">
        <v>4000</v>
      </c>
      <c r="O52" s="4">
        <f t="shared" ref="O52:O60" si="2">C52-D52+E52+F52+G52+H52+I52+J52+K52+L52+M52-N52</f>
        <v>57396.4865864424</v>
      </c>
    </row>
    <row r="53" spans="1:15">
      <c r="A53" s="3">
        <v>50</v>
      </c>
      <c r="B53" s="82" t="s">
        <v>74</v>
      </c>
      <c r="C53" s="4">
        <v>-7990.3990750961</v>
      </c>
      <c r="D53">
        <v>100</v>
      </c>
      <c r="N53" s="6">
        <v>2000</v>
      </c>
      <c r="O53" s="4">
        <f t="shared" si="2"/>
        <v>-10090.3990750961</v>
      </c>
    </row>
    <row r="54" spans="1:15">
      <c r="A54" s="3">
        <v>51</v>
      </c>
      <c r="B54" s="82" t="s">
        <v>75</v>
      </c>
      <c r="C54" s="4">
        <v>37172.9379967338</v>
      </c>
      <c r="D54">
        <v>100</v>
      </c>
      <c r="I54">
        <v>1200</v>
      </c>
      <c r="J54">
        <v>500</v>
      </c>
      <c r="K54">
        <v>1000</v>
      </c>
      <c r="M54">
        <v>1000</v>
      </c>
      <c r="N54" s="6">
        <v>2000</v>
      </c>
      <c r="O54" s="4">
        <f t="shared" si="2"/>
        <v>38772.9379967338</v>
      </c>
    </row>
    <row r="55" spans="1:15">
      <c r="A55" s="3">
        <v>52</v>
      </c>
      <c r="B55" s="82" t="s">
        <v>76</v>
      </c>
      <c r="C55" s="4">
        <v>34563.3788475733</v>
      </c>
      <c r="J55">
        <v>1000</v>
      </c>
      <c r="K55">
        <v>4000</v>
      </c>
      <c r="N55" s="6">
        <v>2200</v>
      </c>
      <c r="O55" s="4">
        <f t="shared" si="2"/>
        <v>37363.3788475733</v>
      </c>
    </row>
    <row r="56" spans="1:15">
      <c r="A56" s="3">
        <v>53</v>
      </c>
      <c r="B56" s="82" t="s">
        <v>77</v>
      </c>
      <c r="C56" s="4">
        <v>75935.1714588586</v>
      </c>
      <c r="D56">
        <v>200</v>
      </c>
      <c r="G56">
        <v>200</v>
      </c>
      <c r="H56">
        <v>2400</v>
      </c>
      <c r="I56">
        <v>1600</v>
      </c>
      <c r="J56">
        <v>1000</v>
      </c>
      <c r="K56">
        <v>2000</v>
      </c>
      <c r="L56">
        <v>200</v>
      </c>
      <c r="M56">
        <v>5000</v>
      </c>
      <c r="N56" s="6">
        <v>3000</v>
      </c>
      <c r="O56" s="4">
        <f t="shared" si="2"/>
        <v>85135.1714588586</v>
      </c>
    </row>
    <row r="57" spans="1:15">
      <c r="A57" s="3">
        <v>54</v>
      </c>
      <c r="B57" s="82" t="s">
        <v>78</v>
      </c>
      <c r="C57" s="4">
        <v>28456.8990576337</v>
      </c>
      <c r="D57">
        <v>100</v>
      </c>
      <c r="N57" s="6">
        <v>2000</v>
      </c>
      <c r="O57" s="4">
        <f t="shared" si="2"/>
        <v>26356.8990576337</v>
      </c>
    </row>
    <row r="58" spans="1:15">
      <c r="A58" s="3">
        <v>55</v>
      </c>
      <c r="B58" s="82" t="s">
        <v>79</v>
      </c>
      <c r="C58" s="4">
        <v>16269.18673292</v>
      </c>
      <c r="N58" s="6">
        <v>2000</v>
      </c>
      <c r="O58" s="4">
        <f t="shared" si="2"/>
        <v>14269.18673292</v>
      </c>
    </row>
    <row r="59" spans="1:15">
      <c r="A59" s="3">
        <v>56</v>
      </c>
      <c r="B59" s="82" t="s">
        <v>80</v>
      </c>
      <c r="C59" s="4">
        <v>33069.1981954968</v>
      </c>
      <c r="D59">
        <v>100</v>
      </c>
      <c r="N59" s="6">
        <v>2000</v>
      </c>
      <c r="O59" s="4">
        <f t="shared" si="2"/>
        <v>30969.1981954968</v>
      </c>
    </row>
    <row r="60" spans="1:15">
      <c r="A60" s="3">
        <v>57</v>
      </c>
      <c r="B60" s="82" t="s">
        <v>81</v>
      </c>
      <c r="C60" s="4">
        <v>16965.7139683779</v>
      </c>
      <c r="D60">
        <v>100</v>
      </c>
      <c r="N60" s="6">
        <v>2000</v>
      </c>
      <c r="O60" s="4">
        <f t="shared" si="2"/>
        <v>14865.7139683779</v>
      </c>
    </row>
    <row r="61" spans="1:15">
      <c r="A61" s="3">
        <v>58</v>
      </c>
      <c r="B61" s="82" t="s">
        <v>82</v>
      </c>
      <c r="C61" s="4">
        <v>79222.4955579982</v>
      </c>
      <c r="F61">
        <v>200</v>
      </c>
      <c r="H61">
        <v>4800</v>
      </c>
      <c r="J61">
        <v>1800</v>
      </c>
      <c r="N61" s="6">
        <v>2000</v>
      </c>
      <c r="O61" s="4">
        <f t="shared" ref="O61:O69" si="3">C61-D61+E61+F61+G61+H61+I61+J61+K61+L61+M61-N61</f>
        <v>84022.4955579982</v>
      </c>
    </row>
    <row r="62" spans="1:15">
      <c r="A62" s="3">
        <v>59</v>
      </c>
      <c r="B62" s="82" t="s">
        <v>83</v>
      </c>
      <c r="C62" s="4">
        <v>45974.1049387919</v>
      </c>
      <c r="D62">
        <v>100</v>
      </c>
      <c r="N62" s="6">
        <v>2500</v>
      </c>
      <c r="O62" s="4">
        <f t="shared" si="3"/>
        <v>43374.1049387919</v>
      </c>
    </row>
    <row r="63" spans="1:15">
      <c r="A63" s="3">
        <v>60</v>
      </c>
      <c r="B63" s="82" t="s">
        <v>84</v>
      </c>
      <c r="C63" s="4">
        <v>-957.6406240423</v>
      </c>
      <c r="D63">
        <v>100</v>
      </c>
      <c r="K63">
        <v>4000</v>
      </c>
      <c r="N63" s="6">
        <v>2000</v>
      </c>
      <c r="O63" s="4">
        <f t="shared" si="3"/>
        <v>942.3593759577</v>
      </c>
    </row>
    <row r="64" spans="1:15">
      <c r="A64" s="3">
        <v>61</v>
      </c>
      <c r="B64" s="82" t="s">
        <v>85</v>
      </c>
      <c r="C64" s="4">
        <v>43938.3731568039</v>
      </c>
      <c r="D64">
        <v>100</v>
      </c>
      <c r="N64" s="6">
        <v>2000</v>
      </c>
      <c r="O64" s="4">
        <f t="shared" si="3"/>
        <v>41838.3731568039</v>
      </c>
    </row>
    <row r="65" spans="1:15">
      <c r="A65" s="3">
        <v>62</v>
      </c>
      <c r="B65" s="82" t="s">
        <v>86</v>
      </c>
      <c r="C65" s="4">
        <v>30740.3110311359</v>
      </c>
      <c r="D65">
        <v>100</v>
      </c>
      <c r="K65">
        <v>500</v>
      </c>
      <c r="N65" s="6">
        <v>2300</v>
      </c>
      <c r="O65" s="4">
        <f t="shared" si="3"/>
        <v>28840.3110311359</v>
      </c>
    </row>
    <row r="66" spans="1:15">
      <c r="A66" s="3">
        <v>63</v>
      </c>
      <c r="B66" s="82" t="s">
        <v>87</v>
      </c>
      <c r="C66" s="4">
        <v>-3389.4991831043</v>
      </c>
      <c r="L66">
        <v>200</v>
      </c>
      <c r="N66" s="6">
        <v>2000</v>
      </c>
      <c r="O66" s="4">
        <f t="shared" si="3"/>
        <v>-5189.4991831043</v>
      </c>
    </row>
    <row r="67" spans="1:15">
      <c r="A67" s="3">
        <v>64</v>
      </c>
      <c r="B67" s="82" t="s">
        <v>88</v>
      </c>
      <c r="C67" s="4">
        <v>58031.1658356335</v>
      </c>
      <c r="D67">
        <v>100</v>
      </c>
      <c r="K67">
        <v>2500</v>
      </c>
      <c r="L67">
        <v>200</v>
      </c>
      <c r="N67" s="6">
        <v>4000</v>
      </c>
      <c r="O67" s="4">
        <f t="shared" si="3"/>
        <v>56631.1658356335</v>
      </c>
    </row>
    <row r="68" spans="1:15">
      <c r="A68" s="3">
        <v>65</v>
      </c>
      <c r="B68" s="82" t="s">
        <v>89</v>
      </c>
      <c r="C68" s="4">
        <v>86395.344570878</v>
      </c>
      <c r="D68">
        <v>100</v>
      </c>
      <c r="J68">
        <v>1000</v>
      </c>
      <c r="K68">
        <v>5000</v>
      </c>
      <c r="M68">
        <v>5000</v>
      </c>
      <c r="N68" s="6">
        <v>3000</v>
      </c>
      <c r="O68" s="4">
        <f t="shared" si="3"/>
        <v>94295.344570878</v>
      </c>
    </row>
    <row r="69" spans="1:15">
      <c r="A69" s="3">
        <v>66</v>
      </c>
      <c r="B69" s="82" t="s">
        <v>90</v>
      </c>
      <c r="C69" s="4">
        <v>90705.945278241</v>
      </c>
      <c r="D69">
        <v>100</v>
      </c>
      <c r="F69">
        <v>200</v>
      </c>
      <c r="I69">
        <v>3600</v>
      </c>
      <c r="J69">
        <v>1000</v>
      </c>
      <c r="K69">
        <v>500</v>
      </c>
      <c r="M69">
        <v>6000</v>
      </c>
      <c r="N69" s="6">
        <v>4000</v>
      </c>
      <c r="O69" s="4">
        <f t="shared" si="3"/>
        <v>97905.945278241</v>
      </c>
    </row>
    <row r="70" spans="1:15">
      <c r="A70" s="3">
        <v>67</v>
      </c>
      <c r="B70" s="82" t="s">
        <v>91</v>
      </c>
      <c r="C70" s="4">
        <v>5859.7646079388</v>
      </c>
      <c r="D70">
        <v>100</v>
      </c>
      <c r="N70" s="6">
        <v>1900</v>
      </c>
      <c r="O70" s="4">
        <f t="shared" ref="O70:O105" si="4">C70-D70+E70+F70+G70+H70+I70+J70+K70+L70+M70-N70</f>
        <v>3859.7646079388</v>
      </c>
    </row>
    <row r="71" spans="1:15">
      <c r="A71" s="3">
        <v>68</v>
      </c>
      <c r="B71" s="82" t="s">
        <v>92</v>
      </c>
      <c r="C71" s="4">
        <v>25210.3544069196</v>
      </c>
      <c r="D71">
        <v>100</v>
      </c>
      <c r="I71">
        <v>600</v>
      </c>
      <c r="N71" s="6">
        <v>2300</v>
      </c>
      <c r="O71" s="4">
        <f t="shared" si="4"/>
        <v>23410.3544069196</v>
      </c>
    </row>
    <row r="72" spans="1:15">
      <c r="A72" s="3">
        <v>69</v>
      </c>
      <c r="B72" s="82" t="s">
        <v>93</v>
      </c>
      <c r="C72" s="4">
        <v>41658.748342457</v>
      </c>
      <c r="D72">
        <v>100</v>
      </c>
      <c r="I72">
        <v>1800</v>
      </c>
      <c r="M72">
        <v>4000</v>
      </c>
      <c r="N72" s="6">
        <v>2000</v>
      </c>
      <c r="O72" s="4">
        <f t="shared" si="4"/>
        <v>45358.748342457</v>
      </c>
    </row>
    <row r="73" spans="1:15">
      <c r="A73" s="3">
        <v>70</v>
      </c>
      <c r="B73" s="82" t="s">
        <v>94</v>
      </c>
      <c r="C73" s="4">
        <v>71131.0911788396</v>
      </c>
      <c r="D73">
        <v>100</v>
      </c>
      <c r="F73">
        <v>200</v>
      </c>
      <c r="I73">
        <v>1950</v>
      </c>
      <c r="J73">
        <v>500</v>
      </c>
      <c r="L73">
        <v>200</v>
      </c>
      <c r="M73">
        <v>4000</v>
      </c>
      <c r="N73" s="6">
        <v>3000</v>
      </c>
      <c r="O73" s="4">
        <f t="shared" si="4"/>
        <v>74881.0911788396</v>
      </c>
    </row>
    <row r="74" spans="1:15">
      <c r="A74" s="3">
        <v>71</v>
      </c>
      <c r="B74" s="82" t="s">
        <v>95</v>
      </c>
      <c r="C74" s="4">
        <v>50121.0886525516</v>
      </c>
      <c r="D74">
        <v>100</v>
      </c>
      <c r="I74">
        <v>3050</v>
      </c>
      <c r="J74">
        <v>1000</v>
      </c>
      <c r="K74">
        <v>6000</v>
      </c>
      <c r="M74">
        <v>5000</v>
      </c>
      <c r="N74" s="6">
        <v>3000</v>
      </c>
      <c r="O74" s="4">
        <f t="shared" si="4"/>
        <v>62071.0886525516</v>
      </c>
    </row>
    <row r="75" spans="1:15">
      <c r="A75" s="3">
        <v>72</v>
      </c>
      <c r="B75" s="82" t="s">
        <v>96</v>
      </c>
      <c r="C75" s="4">
        <v>71761.2822998553</v>
      </c>
      <c r="D75">
        <v>100</v>
      </c>
      <c r="N75" s="6">
        <v>2000</v>
      </c>
      <c r="O75" s="4">
        <f t="shared" si="4"/>
        <v>69661.2822998553</v>
      </c>
    </row>
    <row r="76" spans="1:15">
      <c r="A76" s="3">
        <v>73</v>
      </c>
      <c r="B76" s="82" t="s">
        <v>97</v>
      </c>
      <c r="C76" s="4">
        <v>-514.5449219805</v>
      </c>
      <c r="D76">
        <v>100</v>
      </c>
      <c r="L76">
        <v>200</v>
      </c>
      <c r="N76" s="6">
        <v>2000</v>
      </c>
      <c r="O76" s="4">
        <f t="shared" si="4"/>
        <v>-2414.5449219805</v>
      </c>
    </row>
    <row r="77" spans="1:15">
      <c r="A77" s="3">
        <v>74</v>
      </c>
      <c r="B77" s="82" t="s">
        <v>98</v>
      </c>
      <c r="C77" s="4">
        <v>64298.3465908023</v>
      </c>
      <c r="D77">
        <v>100</v>
      </c>
      <c r="I77">
        <v>1350</v>
      </c>
      <c r="J77">
        <v>500</v>
      </c>
      <c r="K77">
        <v>5000</v>
      </c>
      <c r="M77">
        <v>4000</v>
      </c>
      <c r="N77" s="6">
        <v>3000</v>
      </c>
      <c r="O77" s="4">
        <f t="shared" si="4"/>
        <v>72048.3465908023</v>
      </c>
    </row>
    <row r="78" spans="1:15">
      <c r="A78" s="3">
        <v>75</v>
      </c>
      <c r="B78" s="82" t="s">
        <v>99</v>
      </c>
      <c r="C78" s="4">
        <v>29065.2727142373</v>
      </c>
      <c r="D78">
        <v>100</v>
      </c>
      <c r="N78" s="6">
        <v>3000</v>
      </c>
      <c r="O78" s="4">
        <f t="shared" si="4"/>
        <v>25965.2727142373</v>
      </c>
    </row>
    <row r="79" spans="1:15">
      <c r="A79" s="3">
        <v>76</v>
      </c>
      <c r="B79" s="82" t="s">
        <v>100</v>
      </c>
      <c r="C79" s="4">
        <v>-11109.272341656</v>
      </c>
      <c r="D79">
        <v>100</v>
      </c>
      <c r="N79" s="6">
        <v>1900</v>
      </c>
      <c r="O79" s="4">
        <f t="shared" si="4"/>
        <v>-13109.272341656</v>
      </c>
    </row>
    <row r="80" spans="1:15">
      <c r="A80" s="3">
        <v>77</v>
      </c>
      <c r="B80" s="82" t="s">
        <v>101</v>
      </c>
      <c r="C80" s="4">
        <v>-542.70135452808</v>
      </c>
      <c r="D80">
        <v>100</v>
      </c>
      <c r="N80" s="6">
        <v>1000</v>
      </c>
      <c r="O80" s="4">
        <f t="shared" si="4"/>
        <v>-1642.70135452808</v>
      </c>
    </row>
    <row r="81" spans="1:15">
      <c r="A81" s="3">
        <v>78</v>
      </c>
      <c r="B81" s="82" t="s">
        <v>102</v>
      </c>
      <c r="C81" s="4">
        <v>33191.8163336866</v>
      </c>
      <c r="D81">
        <v>100</v>
      </c>
      <c r="F81">
        <v>200</v>
      </c>
      <c r="G81">
        <v>200</v>
      </c>
      <c r="I81">
        <v>1500</v>
      </c>
      <c r="J81">
        <v>1000</v>
      </c>
      <c r="K81">
        <v>500</v>
      </c>
      <c r="N81" s="6">
        <v>2000</v>
      </c>
      <c r="O81" s="4">
        <f t="shared" si="4"/>
        <v>34491.8163336866</v>
      </c>
    </row>
    <row r="82" spans="1:15">
      <c r="A82" s="3">
        <v>79</v>
      </c>
      <c r="B82" s="82" t="s">
        <v>103</v>
      </c>
      <c r="C82" s="4">
        <v>-3288.6086829073</v>
      </c>
      <c r="D82">
        <v>100</v>
      </c>
      <c r="N82" s="6">
        <v>2000</v>
      </c>
      <c r="O82" s="4">
        <f t="shared" si="4"/>
        <v>-5388.6086829073</v>
      </c>
    </row>
    <row r="83" spans="1:15">
      <c r="A83" s="3">
        <v>80</v>
      </c>
      <c r="B83" s="82" t="s">
        <v>104</v>
      </c>
      <c r="C83" s="4">
        <v>44706.6628823908</v>
      </c>
      <c r="E83">
        <v>240</v>
      </c>
      <c r="N83" s="6">
        <v>3000</v>
      </c>
      <c r="O83" s="4">
        <f t="shared" si="4"/>
        <v>41946.6628823908</v>
      </c>
    </row>
    <row r="84" spans="1:15">
      <c r="A84" s="3">
        <v>81</v>
      </c>
      <c r="B84" s="82" t="s">
        <v>105</v>
      </c>
      <c r="C84" s="4">
        <v>1564.285815173</v>
      </c>
      <c r="D84">
        <v>100</v>
      </c>
      <c r="N84" s="6">
        <v>2000</v>
      </c>
      <c r="O84" s="4">
        <f t="shared" si="4"/>
        <v>-535.714184827</v>
      </c>
    </row>
    <row r="85" spans="1:15">
      <c r="A85" s="3">
        <v>82</v>
      </c>
      <c r="B85" s="82" t="s">
        <v>106</v>
      </c>
      <c r="C85" s="4">
        <v>-4519.81850347319</v>
      </c>
      <c r="N85" s="6">
        <v>2000</v>
      </c>
      <c r="O85" s="4">
        <f t="shared" si="4"/>
        <v>-6519.81850347319</v>
      </c>
    </row>
    <row r="86" spans="1:15">
      <c r="A86" s="3">
        <v>83</v>
      </c>
      <c r="B86" s="82" t="s">
        <v>107</v>
      </c>
      <c r="C86" s="4">
        <v>112957.702520667</v>
      </c>
      <c r="D86">
        <v>200</v>
      </c>
      <c r="F86">
        <v>200</v>
      </c>
      <c r="G86">
        <v>200</v>
      </c>
      <c r="J86">
        <v>1000</v>
      </c>
      <c r="K86">
        <v>4500</v>
      </c>
      <c r="M86">
        <v>6000</v>
      </c>
      <c r="N86" s="6">
        <v>4000</v>
      </c>
      <c r="O86" s="4">
        <f t="shared" si="4"/>
        <v>120657.702520667</v>
      </c>
    </row>
    <row r="87" spans="1:15">
      <c r="A87" s="3">
        <v>84</v>
      </c>
      <c r="B87" s="82" t="s">
        <v>108</v>
      </c>
      <c r="C87" s="4">
        <v>53432.4691476719</v>
      </c>
      <c r="D87">
        <v>200</v>
      </c>
      <c r="F87">
        <v>200</v>
      </c>
      <c r="G87">
        <v>200</v>
      </c>
      <c r="J87">
        <v>1000</v>
      </c>
      <c r="K87">
        <v>2500</v>
      </c>
      <c r="L87">
        <v>200</v>
      </c>
      <c r="M87">
        <v>5000</v>
      </c>
      <c r="N87" s="6">
        <v>2000</v>
      </c>
      <c r="O87" s="4">
        <f t="shared" si="4"/>
        <v>60332.4691476719</v>
      </c>
    </row>
    <row r="88" spans="1:15">
      <c r="A88" s="3">
        <v>85</v>
      </c>
      <c r="B88" s="82" t="s">
        <v>110</v>
      </c>
      <c r="C88" s="4">
        <v>53534.0502986041</v>
      </c>
      <c r="D88">
        <v>100</v>
      </c>
      <c r="I88">
        <v>1350</v>
      </c>
      <c r="J88">
        <v>1000</v>
      </c>
      <c r="K88">
        <v>1000</v>
      </c>
      <c r="M88">
        <v>5000</v>
      </c>
      <c r="N88" s="6">
        <v>2000</v>
      </c>
      <c r="O88" s="4">
        <f t="shared" si="4"/>
        <v>59784.0502986041</v>
      </c>
    </row>
    <row r="89" spans="1:15">
      <c r="A89" s="3">
        <v>86</v>
      </c>
      <c r="B89" s="83" t="s">
        <v>111</v>
      </c>
      <c r="C89" s="4">
        <v>5598.8110427174</v>
      </c>
      <c r="D89">
        <v>100</v>
      </c>
      <c r="N89" s="6">
        <v>3000</v>
      </c>
      <c r="O89" s="4">
        <f t="shared" si="4"/>
        <v>2498.8110427174</v>
      </c>
    </row>
    <row r="90" spans="1:15">
      <c r="A90" s="3">
        <v>87</v>
      </c>
      <c r="B90" s="82" t="s">
        <v>112</v>
      </c>
      <c r="C90" s="4">
        <v>-5897.5274554339</v>
      </c>
      <c r="D90">
        <v>100</v>
      </c>
      <c r="N90" s="6">
        <v>2000</v>
      </c>
      <c r="O90" s="4">
        <f t="shared" si="4"/>
        <v>-7997.5274554339</v>
      </c>
    </row>
    <row r="91" spans="1:15">
      <c r="A91" s="3">
        <v>88</v>
      </c>
      <c r="B91" s="8" t="s">
        <v>113</v>
      </c>
      <c r="C91" s="4">
        <v>2600.9538447271</v>
      </c>
      <c r="D91">
        <v>100</v>
      </c>
      <c r="K91">
        <v>500</v>
      </c>
      <c r="N91" s="6">
        <v>2000</v>
      </c>
      <c r="O91" s="4">
        <f t="shared" si="4"/>
        <v>1000.9538447271</v>
      </c>
    </row>
    <row r="92" spans="1:15">
      <c r="A92" s="3">
        <v>89</v>
      </c>
      <c r="B92" s="5" t="s">
        <v>114</v>
      </c>
      <c r="C92" s="4">
        <v>-1566.8600208119</v>
      </c>
      <c r="D92">
        <v>100</v>
      </c>
      <c r="I92">
        <v>3150</v>
      </c>
      <c r="J92">
        <v>1000</v>
      </c>
      <c r="K92">
        <v>1000</v>
      </c>
      <c r="N92" s="6">
        <v>2000</v>
      </c>
      <c r="O92" s="4">
        <f t="shared" si="4"/>
        <v>1483.1399791881</v>
      </c>
    </row>
    <row r="93" spans="1:15">
      <c r="A93" s="3">
        <v>90</v>
      </c>
      <c r="B93" s="5" t="s">
        <v>167</v>
      </c>
      <c r="C93" s="4">
        <v>5200</v>
      </c>
      <c r="I93">
        <v>1800</v>
      </c>
      <c r="N93" s="6">
        <v>1000</v>
      </c>
      <c r="O93" s="4">
        <f t="shared" si="4"/>
        <v>6000</v>
      </c>
    </row>
    <row r="94" spans="1:15">
      <c r="A94" s="3">
        <v>91</v>
      </c>
      <c r="B94" s="8" t="s">
        <v>115</v>
      </c>
      <c r="C94" s="4">
        <v>4193.8221136951</v>
      </c>
      <c r="D94">
        <v>50</v>
      </c>
      <c r="N94" s="6">
        <v>2000</v>
      </c>
      <c r="O94" s="4">
        <f t="shared" si="4"/>
        <v>2143.8221136951</v>
      </c>
    </row>
    <row r="95" spans="1:15">
      <c r="A95" s="3">
        <v>92</v>
      </c>
      <c r="B95" s="88" t="s">
        <v>116</v>
      </c>
      <c r="C95" s="4">
        <v>-17382.338368296</v>
      </c>
      <c r="D95">
        <v>100</v>
      </c>
      <c r="K95">
        <v>500</v>
      </c>
      <c r="N95" s="6">
        <v>2000</v>
      </c>
      <c r="O95" s="4">
        <f t="shared" si="4"/>
        <v>-18982.338368296</v>
      </c>
    </row>
    <row r="96" spans="1:15">
      <c r="A96" s="3">
        <v>93</v>
      </c>
      <c r="B96" s="88" t="s">
        <v>117</v>
      </c>
      <c r="C96" s="4">
        <v>-12445.1116192937</v>
      </c>
      <c r="N96" s="6">
        <v>2000</v>
      </c>
      <c r="O96" s="4">
        <f t="shared" si="4"/>
        <v>-14445.1116192937</v>
      </c>
    </row>
    <row r="97" spans="1:15">
      <c r="A97" s="3">
        <v>94</v>
      </c>
      <c r="B97" s="8" t="s">
        <v>138</v>
      </c>
      <c r="C97" s="4">
        <v>-21700</v>
      </c>
      <c r="N97" s="6">
        <v>2000</v>
      </c>
      <c r="O97" s="4">
        <f t="shared" si="4"/>
        <v>-23700</v>
      </c>
    </row>
    <row r="98" spans="1:15">
      <c r="A98" s="3">
        <v>95</v>
      </c>
      <c r="B98" s="8" t="s">
        <v>118</v>
      </c>
      <c r="C98" s="4">
        <v>-21600</v>
      </c>
      <c r="D98">
        <v>100</v>
      </c>
      <c r="I98">
        <v>600</v>
      </c>
      <c r="N98" s="6">
        <v>2000</v>
      </c>
      <c r="O98" s="4">
        <f t="shared" si="4"/>
        <v>-23100</v>
      </c>
    </row>
    <row r="99" spans="1:15">
      <c r="A99" s="3">
        <v>96</v>
      </c>
      <c r="B99" s="8" t="s">
        <v>139</v>
      </c>
      <c r="C99" s="4">
        <v>-21000</v>
      </c>
      <c r="D99">
        <v>100</v>
      </c>
      <c r="I99">
        <v>4950</v>
      </c>
      <c r="L99">
        <v>200</v>
      </c>
      <c r="N99" s="6">
        <v>2000</v>
      </c>
      <c r="O99" s="4">
        <f t="shared" si="4"/>
        <v>-17950</v>
      </c>
    </row>
    <row r="100" spans="1:15">
      <c r="A100" s="3">
        <v>97</v>
      </c>
      <c r="B100" s="82" t="s">
        <v>120</v>
      </c>
      <c r="C100" s="4">
        <v>22520.9543834498</v>
      </c>
      <c r="K100">
        <v>1000</v>
      </c>
      <c r="M100">
        <v>2000</v>
      </c>
      <c r="N100" s="6">
        <v>2000</v>
      </c>
      <c r="O100" s="4">
        <f t="shared" si="4"/>
        <v>23520.9543834498</v>
      </c>
    </row>
    <row r="101" spans="1:15">
      <c r="A101" s="3">
        <v>98</v>
      </c>
      <c r="B101" s="5" t="s">
        <v>205</v>
      </c>
      <c r="C101" s="4">
        <v>10765</v>
      </c>
      <c r="D101">
        <v>100</v>
      </c>
      <c r="E101">
        <v>240</v>
      </c>
      <c r="N101" s="6"/>
      <c r="O101" s="4">
        <f t="shared" si="4"/>
        <v>10905</v>
      </c>
    </row>
    <row r="102" spans="1:15">
      <c r="A102" s="3">
        <v>99</v>
      </c>
      <c r="B102" s="5" t="s">
        <v>183</v>
      </c>
      <c r="C102" s="4">
        <v>-5300</v>
      </c>
      <c r="D102">
        <v>100</v>
      </c>
      <c r="N102" s="6">
        <v>1000</v>
      </c>
      <c r="O102" s="4">
        <f t="shared" si="4"/>
        <v>-6400</v>
      </c>
    </row>
    <row r="103" spans="1:15">
      <c r="A103" s="3">
        <v>100</v>
      </c>
      <c r="B103" s="5" t="s">
        <v>206</v>
      </c>
      <c r="C103" s="4">
        <v>-7150</v>
      </c>
      <c r="D103">
        <v>100</v>
      </c>
      <c r="N103" s="6">
        <v>1000</v>
      </c>
      <c r="O103" s="4">
        <f t="shared" si="4"/>
        <v>-8250</v>
      </c>
    </row>
    <row r="104" spans="1:15">
      <c r="A104" s="3">
        <v>101</v>
      </c>
      <c r="B104" s="5" t="s">
        <v>207</v>
      </c>
      <c r="C104" s="4">
        <v>-1100</v>
      </c>
      <c r="D104">
        <v>50</v>
      </c>
      <c r="N104" s="6">
        <v>1000</v>
      </c>
      <c r="O104" s="4">
        <f t="shared" si="4"/>
        <v>-2150</v>
      </c>
    </row>
    <row r="105" spans="1:15">
      <c r="A105" s="3">
        <v>102</v>
      </c>
      <c r="B105" s="5" t="s">
        <v>208</v>
      </c>
      <c r="C105" s="4">
        <v>-6550</v>
      </c>
      <c r="D105">
        <v>100</v>
      </c>
      <c r="N105" s="6">
        <v>1000</v>
      </c>
      <c r="O105" s="4">
        <f t="shared" si="4"/>
        <v>-7650</v>
      </c>
    </row>
    <row r="106" spans="1:15">
      <c r="A106" s="3">
        <v>103</v>
      </c>
      <c r="B106" s="5" t="s">
        <v>246</v>
      </c>
      <c r="C106" s="4">
        <v>-6060</v>
      </c>
      <c r="E106">
        <v>240</v>
      </c>
      <c r="N106" s="6"/>
      <c r="O106" s="4">
        <v>-3060</v>
      </c>
    </row>
    <row r="107" spans="1:15">
      <c r="A107" s="3">
        <v>104</v>
      </c>
      <c r="B107" s="5" t="s">
        <v>247</v>
      </c>
      <c r="C107" s="4">
        <v>-2400</v>
      </c>
      <c r="D107">
        <v>100</v>
      </c>
      <c r="N107" s="6">
        <v>1000</v>
      </c>
      <c r="O107" s="4">
        <f>C107-D107+E107+F107+G107+H107+I107+J107+K107+L107+M107-N107</f>
        <v>-3500</v>
      </c>
    </row>
    <row r="108" spans="1:15">
      <c r="A108" s="3">
        <v>105</v>
      </c>
      <c r="B108" s="5" t="s">
        <v>270</v>
      </c>
      <c r="C108" s="4">
        <v>-2500</v>
      </c>
      <c r="N108" s="6">
        <v>1000</v>
      </c>
      <c r="O108" s="4">
        <f t="shared" ref="O108:O124" si="5">C108-D108+E108+F108+G108+H108+I108+J108+K108+L108+M108-N108</f>
        <v>-3500</v>
      </c>
    </row>
    <row r="109" spans="1:15">
      <c r="A109" s="3">
        <v>106</v>
      </c>
      <c r="B109" s="8" t="s">
        <v>271</v>
      </c>
      <c r="C109" s="4">
        <v>-2500</v>
      </c>
      <c r="D109">
        <v>100</v>
      </c>
      <c r="N109" s="6">
        <v>1000</v>
      </c>
      <c r="O109" s="4">
        <f t="shared" si="5"/>
        <v>-3600</v>
      </c>
    </row>
    <row r="110" spans="1:15">
      <c r="A110" s="3">
        <v>107</v>
      </c>
      <c r="B110" s="9" t="s">
        <v>288</v>
      </c>
      <c r="C110" s="4">
        <v>-5000</v>
      </c>
      <c r="D110">
        <v>100</v>
      </c>
      <c r="N110" s="6">
        <v>1000</v>
      </c>
      <c r="O110" s="4">
        <f t="shared" si="5"/>
        <v>-6100</v>
      </c>
    </row>
    <row r="111" spans="1:15">
      <c r="A111" s="3">
        <v>108</v>
      </c>
      <c r="B111" s="9" t="s">
        <v>297</v>
      </c>
      <c r="C111" s="4">
        <v>-3200</v>
      </c>
      <c r="D111">
        <v>200</v>
      </c>
      <c r="L111">
        <v>200</v>
      </c>
      <c r="N111" s="6">
        <v>1000</v>
      </c>
      <c r="O111" s="4">
        <f t="shared" si="5"/>
        <v>-4200</v>
      </c>
    </row>
    <row r="112" spans="1:15">
      <c r="A112" s="3">
        <v>109</v>
      </c>
      <c r="B112" s="9" t="s">
        <v>316</v>
      </c>
      <c r="C112" s="4">
        <v>5000</v>
      </c>
      <c r="J112">
        <v>1000</v>
      </c>
      <c r="M112">
        <v>5000</v>
      </c>
      <c r="N112" s="6"/>
      <c r="O112" s="4">
        <f t="shared" si="5"/>
        <v>11000</v>
      </c>
    </row>
    <row r="113" spans="1:15">
      <c r="A113" s="3">
        <v>110</v>
      </c>
      <c r="B113" s="9" t="s">
        <v>224</v>
      </c>
      <c r="C113" s="4">
        <v>5100</v>
      </c>
      <c r="D113">
        <v>50</v>
      </c>
      <c r="J113">
        <v>600</v>
      </c>
      <c r="N113" s="6"/>
      <c r="O113" s="4">
        <f t="shared" si="5"/>
        <v>5650</v>
      </c>
    </row>
    <row r="114" spans="1:15">
      <c r="A114" s="3">
        <v>111</v>
      </c>
      <c r="B114" s="9" t="s">
        <v>226</v>
      </c>
      <c r="C114" s="4">
        <v>2000</v>
      </c>
      <c r="D114">
        <v>50</v>
      </c>
      <c r="O114" s="4">
        <f t="shared" si="5"/>
        <v>1950</v>
      </c>
    </row>
    <row r="115" spans="1:16">
      <c r="A115" s="3">
        <v>112</v>
      </c>
      <c r="B115" s="9" t="s">
        <v>228</v>
      </c>
      <c r="C115" s="4">
        <v>5600</v>
      </c>
      <c r="D115">
        <v>50</v>
      </c>
      <c r="F115">
        <v>200</v>
      </c>
      <c r="G115">
        <v>200</v>
      </c>
      <c r="J115">
        <v>2100</v>
      </c>
      <c r="O115" s="4">
        <v>0</v>
      </c>
      <c r="P115" s="9" t="s">
        <v>334</v>
      </c>
    </row>
    <row r="116" spans="1:15">
      <c r="A116" s="3">
        <v>113</v>
      </c>
      <c r="B116" s="9" t="s">
        <v>232</v>
      </c>
      <c r="C116" s="4">
        <v>2400</v>
      </c>
      <c r="O116" s="4">
        <f t="shared" si="5"/>
        <v>2400</v>
      </c>
    </row>
    <row r="117" spans="1:15">
      <c r="A117" s="3">
        <v>114</v>
      </c>
      <c r="B117" s="9" t="s">
        <v>233</v>
      </c>
      <c r="C117" s="4">
        <v>2400</v>
      </c>
      <c r="O117" s="4">
        <f t="shared" si="5"/>
        <v>2400</v>
      </c>
    </row>
    <row r="118" spans="1:15">
      <c r="A118" s="3">
        <v>115</v>
      </c>
      <c r="B118" s="9" t="s">
        <v>234</v>
      </c>
      <c r="C118" s="4">
        <v>2400</v>
      </c>
      <c r="O118" s="4">
        <f t="shared" si="5"/>
        <v>2400</v>
      </c>
    </row>
    <row r="119" spans="1:15">
      <c r="A119" s="3">
        <v>116</v>
      </c>
      <c r="B119" s="9" t="s">
        <v>335</v>
      </c>
      <c r="D119">
        <v>100</v>
      </c>
      <c r="O119" s="4">
        <f t="shared" si="5"/>
        <v>-100</v>
      </c>
    </row>
    <row r="120" spans="1:15">
      <c r="A120" s="3">
        <v>117</v>
      </c>
      <c r="B120" s="10" t="s">
        <v>119</v>
      </c>
      <c r="C120" s="4">
        <v>781.05</v>
      </c>
      <c r="O120" s="4">
        <f t="shared" si="5"/>
        <v>781.05</v>
      </c>
    </row>
    <row r="121" spans="1:15">
      <c r="A121" s="3">
        <v>118</v>
      </c>
      <c r="B121" s="86" t="s">
        <v>124</v>
      </c>
      <c r="C121" s="4">
        <v>0.85</v>
      </c>
      <c r="O121" s="4">
        <f t="shared" si="5"/>
        <v>0.85</v>
      </c>
    </row>
    <row r="122" spans="1:15">
      <c r="A122" s="3">
        <v>119</v>
      </c>
      <c r="B122" s="11" t="s">
        <v>317</v>
      </c>
      <c r="C122" s="4">
        <v>900</v>
      </c>
      <c r="D122">
        <v>20</v>
      </c>
      <c r="O122" s="4">
        <f t="shared" si="5"/>
        <v>880</v>
      </c>
    </row>
    <row r="123" spans="1:15">
      <c r="A123" s="3">
        <v>120</v>
      </c>
      <c r="B123" s="11" t="s">
        <v>318</v>
      </c>
      <c r="C123" s="4">
        <v>300</v>
      </c>
      <c r="O123" s="4">
        <f t="shared" si="5"/>
        <v>300</v>
      </c>
    </row>
    <row r="124" spans="1:15">
      <c r="A124" s="12" t="s">
        <v>127</v>
      </c>
      <c r="B124" s="13"/>
      <c r="C124">
        <f>SUM(C3:C123)</f>
        <v>2761931.22247121</v>
      </c>
      <c r="O124" s="4">
        <f t="shared" si="5"/>
        <v>2761931.22247121</v>
      </c>
    </row>
  </sheetData>
  <mergeCells count="1">
    <mergeCell ref="A1:M1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ht="25.5" customHeight="1" spans="1:6">
      <c r="A1" s="1" t="s">
        <v>17</v>
      </c>
      <c r="B1" s="1"/>
      <c r="C1" s="1"/>
      <c r="D1" s="1"/>
      <c r="E1" s="1"/>
      <c r="F1" s="1"/>
    </row>
    <row r="2" ht="24.75" customHeight="1" spans="1:6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8" t="s">
        <v>23</v>
      </c>
    </row>
    <row r="3" customHeight="1" spans="1:6">
      <c r="A3" s="3">
        <v>1</v>
      </c>
      <c r="B3" s="3" t="s">
        <v>24</v>
      </c>
      <c r="C3" s="27">
        <v>80585.7</v>
      </c>
      <c r="D3" s="27">
        <v>3000</v>
      </c>
      <c r="E3" s="27">
        <f>C3-D3</f>
        <v>77585.7</v>
      </c>
      <c r="F3" s="13"/>
    </row>
    <row r="4" spans="1:6">
      <c r="A4" s="3">
        <v>2</v>
      </c>
      <c r="B4" s="82" t="s">
        <v>25</v>
      </c>
      <c r="C4" s="27">
        <v>38593.3751922173</v>
      </c>
      <c r="D4" s="27">
        <v>4000</v>
      </c>
      <c r="E4" s="27">
        <f t="shared" ref="E4:E67" si="0">C4-D4</f>
        <v>34593.3751922173</v>
      </c>
      <c r="F4" s="13"/>
    </row>
    <row r="5" spans="1:6">
      <c r="A5" s="3">
        <v>3</v>
      </c>
      <c r="B5" s="82" t="s">
        <v>26</v>
      </c>
      <c r="C5" s="27">
        <v>31441.4912668029</v>
      </c>
      <c r="D5" s="27">
        <v>3000</v>
      </c>
      <c r="E5" s="27">
        <f t="shared" si="0"/>
        <v>28441.4912668029</v>
      </c>
      <c r="F5" s="13"/>
    </row>
    <row r="6" spans="1:6">
      <c r="A6" s="3">
        <v>4</v>
      </c>
      <c r="B6" s="82" t="s">
        <v>27</v>
      </c>
      <c r="C6" s="27">
        <v>45552.2913691341</v>
      </c>
      <c r="D6" s="27">
        <v>4000</v>
      </c>
      <c r="E6" s="27">
        <f t="shared" si="0"/>
        <v>41552.2913691341</v>
      </c>
      <c r="F6" s="13"/>
    </row>
    <row r="7" spans="1:6">
      <c r="A7" s="3">
        <v>5</v>
      </c>
      <c r="B7" s="82" t="s">
        <v>28</v>
      </c>
      <c r="C7" s="27">
        <v>52750.1861505065</v>
      </c>
      <c r="D7" s="27">
        <v>4000</v>
      </c>
      <c r="E7" s="27">
        <f t="shared" si="0"/>
        <v>48750.1861505065</v>
      </c>
      <c r="F7" s="13"/>
    </row>
    <row r="8" spans="1:6">
      <c r="A8" s="3">
        <v>6</v>
      </c>
      <c r="B8" s="82" t="s">
        <v>29</v>
      </c>
      <c r="C8" s="27">
        <v>21386.3281024511</v>
      </c>
      <c r="D8" s="27">
        <v>3000</v>
      </c>
      <c r="E8" s="27">
        <f t="shared" si="0"/>
        <v>18386.3281024511</v>
      </c>
      <c r="F8" s="13"/>
    </row>
    <row r="9" spans="1:6">
      <c r="A9" s="3">
        <v>7</v>
      </c>
      <c r="B9" s="82" t="s">
        <v>30</v>
      </c>
      <c r="C9" s="27">
        <v>8965.21026336202</v>
      </c>
      <c r="D9" s="27">
        <v>3000</v>
      </c>
      <c r="E9" s="27">
        <f t="shared" si="0"/>
        <v>5965.21026336202</v>
      </c>
      <c r="F9" s="13"/>
    </row>
    <row r="10" spans="1:6">
      <c r="A10" s="3">
        <v>8</v>
      </c>
      <c r="B10" s="82" t="s">
        <v>31</v>
      </c>
      <c r="C10" s="27">
        <v>15630.6334389114</v>
      </c>
      <c r="D10" s="27">
        <v>3000</v>
      </c>
      <c r="E10" s="27">
        <f t="shared" si="0"/>
        <v>12630.6334389114</v>
      </c>
      <c r="F10" s="13"/>
    </row>
    <row r="11" spans="1:6">
      <c r="A11" s="3">
        <v>9</v>
      </c>
      <c r="B11" s="82" t="s">
        <v>32</v>
      </c>
      <c r="C11" s="27">
        <v>14480.4436771317</v>
      </c>
      <c r="D11" s="27">
        <v>2900</v>
      </c>
      <c r="E11" s="27">
        <f t="shared" si="0"/>
        <v>11580.4436771317</v>
      </c>
      <c r="F11" s="13"/>
    </row>
    <row r="12" spans="1:6">
      <c r="A12" s="3">
        <v>10</v>
      </c>
      <c r="B12" s="82" t="s">
        <v>33</v>
      </c>
      <c r="C12" s="27">
        <v>19183.598260014</v>
      </c>
      <c r="D12" s="27">
        <v>3000</v>
      </c>
      <c r="E12" s="27">
        <f t="shared" si="0"/>
        <v>16183.598260014</v>
      </c>
      <c r="F12" s="13"/>
    </row>
    <row r="13" spans="1:6">
      <c r="A13" s="3">
        <v>11</v>
      </c>
      <c r="B13" s="82" t="s">
        <v>34</v>
      </c>
      <c r="C13" s="27">
        <v>14915.2725466047</v>
      </c>
      <c r="D13" s="27">
        <v>3000</v>
      </c>
      <c r="E13" s="27">
        <f t="shared" si="0"/>
        <v>11915.2725466047</v>
      </c>
      <c r="F13" s="13"/>
    </row>
    <row r="14" spans="1:6">
      <c r="A14" s="3">
        <v>12</v>
      </c>
      <c r="B14" s="82" t="s">
        <v>35</v>
      </c>
      <c r="C14" s="27">
        <v>-3197.33937964713</v>
      </c>
      <c r="D14" s="27">
        <v>0</v>
      </c>
      <c r="E14" s="27">
        <f t="shared" si="0"/>
        <v>-3197.33937964713</v>
      </c>
      <c r="F14" s="13"/>
    </row>
    <row r="15" spans="1:6">
      <c r="A15" s="3">
        <v>13</v>
      </c>
      <c r="B15" s="82" t="s">
        <v>36</v>
      </c>
      <c r="C15" s="27">
        <v>617.401265897948</v>
      </c>
      <c r="D15" s="27">
        <v>3000</v>
      </c>
      <c r="E15" s="27">
        <f t="shared" si="0"/>
        <v>-2382.59873410205</v>
      </c>
      <c r="F15" s="13"/>
    </row>
    <row r="16" spans="1:6">
      <c r="A16" s="3">
        <v>14</v>
      </c>
      <c r="B16" s="82" t="s">
        <v>37</v>
      </c>
      <c r="C16" s="27">
        <v>29871.8040361943</v>
      </c>
      <c r="D16" s="27">
        <v>3000</v>
      </c>
      <c r="E16" s="27">
        <f t="shared" si="0"/>
        <v>26871.8040361943</v>
      </c>
      <c r="F16" s="13"/>
    </row>
    <row r="17" spans="1:6">
      <c r="A17" s="3">
        <v>15</v>
      </c>
      <c r="B17" s="82" t="s">
        <v>38</v>
      </c>
      <c r="C17" s="27">
        <v>72318.6487531011</v>
      </c>
      <c r="D17" s="27">
        <v>4000</v>
      </c>
      <c r="E17" s="27">
        <f t="shared" si="0"/>
        <v>68318.6487531011</v>
      </c>
      <c r="F17" s="13"/>
    </row>
    <row r="18" spans="1:6">
      <c r="A18" s="3">
        <v>16</v>
      </c>
      <c r="B18" s="82" t="s">
        <v>39</v>
      </c>
      <c r="C18" s="27">
        <v>23571.12314551</v>
      </c>
      <c r="D18" s="27">
        <v>2000</v>
      </c>
      <c r="E18" s="27">
        <f t="shared" si="0"/>
        <v>21571.12314551</v>
      </c>
      <c r="F18" s="13"/>
    </row>
    <row r="19" spans="1:6">
      <c r="A19" s="3">
        <v>17</v>
      </c>
      <c r="B19" s="82" t="s">
        <v>40</v>
      </c>
      <c r="C19" s="27">
        <v>21585.6055967528</v>
      </c>
      <c r="D19" s="27">
        <v>2500</v>
      </c>
      <c r="E19" s="27">
        <f t="shared" si="0"/>
        <v>19085.6055967528</v>
      </c>
      <c r="F19" s="13"/>
    </row>
    <row r="20" spans="1:6">
      <c r="A20" s="3">
        <v>18</v>
      </c>
      <c r="B20" s="82" t="s">
        <v>41</v>
      </c>
      <c r="C20" s="27">
        <v>49117.856624999</v>
      </c>
      <c r="D20" s="27">
        <v>3000</v>
      </c>
      <c r="E20" s="27">
        <f t="shared" si="0"/>
        <v>46117.856624999</v>
      </c>
      <c r="F20" s="13"/>
    </row>
    <row r="21" spans="1:6">
      <c r="A21" s="3">
        <v>19</v>
      </c>
      <c r="B21" s="82" t="s">
        <v>42</v>
      </c>
      <c r="C21" s="27">
        <v>86962.3178778815</v>
      </c>
      <c r="D21" s="27">
        <v>5000</v>
      </c>
      <c r="E21" s="27">
        <f t="shared" si="0"/>
        <v>81962.3178778815</v>
      </c>
      <c r="F21" s="13"/>
    </row>
    <row r="22" spans="1:6">
      <c r="A22" s="3">
        <v>20</v>
      </c>
      <c r="B22" s="82" t="s">
        <v>43</v>
      </c>
      <c r="C22" s="27">
        <v>34659.0303237617</v>
      </c>
      <c r="D22" s="27">
        <v>3000</v>
      </c>
      <c r="E22" s="27">
        <f t="shared" si="0"/>
        <v>31659.0303237617</v>
      </c>
      <c r="F22" s="13"/>
    </row>
    <row r="23" spans="1:6">
      <c r="A23" s="3">
        <v>21</v>
      </c>
      <c r="B23" s="82" t="s">
        <v>44</v>
      </c>
      <c r="C23" s="27">
        <v>21611.2784693842</v>
      </c>
      <c r="D23" s="27">
        <v>3000</v>
      </c>
      <c r="E23" s="27">
        <f t="shared" si="0"/>
        <v>18611.2784693842</v>
      </c>
      <c r="F23" s="13"/>
    </row>
    <row r="24" spans="1:6">
      <c r="A24" s="3">
        <v>22</v>
      </c>
      <c r="B24" s="82" t="s">
        <v>45</v>
      </c>
      <c r="C24" s="27">
        <v>11297.0446382508</v>
      </c>
      <c r="D24" s="27">
        <v>2900</v>
      </c>
      <c r="E24" s="27">
        <f t="shared" si="0"/>
        <v>8397.0446382508</v>
      </c>
      <c r="F24" s="13"/>
    </row>
    <row r="25" spans="1:6">
      <c r="A25" s="3">
        <v>23</v>
      </c>
      <c r="B25" s="82" t="s">
        <v>46</v>
      </c>
      <c r="C25" s="27">
        <v>30775.6727901728</v>
      </c>
      <c r="D25" s="27">
        <v>4500</v>
      </c>
      <c r="E25" s="27">
        <f t="shared" si="0"/>
        <v>26275.6727901728</v>
      </c>
      <c r="F25" s="13"/>
    </row>
    <row r="26" spans="1:6">
      <c r="A26" s="3">
        <v>24</v>
      </c>
      <c r="B26" s="82" t="s">
        <v>47</v>
      </c>
      <c r="C26" s="27">
        <v>50442.4901020899</v>
      </c>
      <c r="D26" s="27">
        <v>4000</v>
      </c>
      <c r="E26" s="27">
        <f t="shared" si="0"/>
        <v>46442.4901020899</v>
      </c>
      <c r="F26" s="13"/>
    </row>
    <row r="27" spans="1:6">
      <c r="A27" s="3">
        <v>25</v>
      </c>
      <c r="B27" s="82" t="s">
        <v>48</v>
      </c>
      <c r="C27" s="27">
        <v>6274.58410804061</v>
      </c>
      <c r="D27" s="27">
        <v>3000</v>
      </c>
      <c r="E27" s="27">
        <f t="shared" si="0"/>
        <v>3274.58410804061</v>
      </c>
      <c r="F27" s="13"/>
    </row>
    <row r="28" spans="1:6">
      <c r="A28" s="3">
        <v>26</v>
      </c>
      <c r="B28" s="82" t="s">
        <v>49</v>
      </c>
      <c r="C28" s="27">
        <v>46763.6032451107</v>
      </c>
      <c r="D28" s="27">
        <v>2900</v>
      </c>
      <c r="E28" s="27">
        <f t="shared" si="0"/>
        <v>43863.6032451107</v>
      </c>
      <c r="F28" s="13"/>
    </row>
    <row r="29" spans="1:6">
      <c r="A29" s="3">
        <v>27</v>
      </c>
      <c r="B29" s="82" t="s">
        <v>50</v>
      </c>
      <c r="C29" s="27">
        <v>8569.32021222938</v>
      </c>
      <c r="D29" s="27">
        <v>3000</v>
      </c>
      <c r="E29" s="27">
        <f t="shared" si="0"/>
        <v>5569.32021222938</v>
      </c>
      <c r="F29" s="13"/>
    </row>
    <row r="30" spans="1:6">
      <c r="A30" s="3">
        <v>28</v>
      </c>
      <c r="B30" s="82" t="s">
        <v>51</v>
      </c>
      <c r="C30" s="27">
        <v>-366.42850996543</v>
      </c>
      <c r="D30" s="27">
        <v>2400</v>
      </c>
      <c r="E30" s="27">
        <f t="shared" si="0"/>
        <v>-2766.42850996543</v>
      </c>
      <c r="F30" s="13"/>
    </row>
    <row r="31" spans="1:6">
      <c r="A31" s="3">
        <v>29</v>
      </c>
      <c r="B31" s="82" t="s">
        <v>52</v>
      </c>
      <c r="C31" s="27">
        <v>94310.5062151713</v>
      </c>
      <c r="D31" s="27">
        <v>5000</v>
      </c>
      <c r="E31" s="27">
        <f t="shared" si="0"/>
        <v>89310.5062151713</v>
      </c>
      <c r="F31" s="13"/>
    </row>
    <row r="32" spans="1:6">
      <c r="A32" s="3">
        <v>30</v>
      </c>
      <c r="B32" s="82" t="s">
        <v>53</v>
      </c>
      <c r="C32" s="27">
        <v>-1333.98231418322</v>
      </c>
      <c r="D32" s="27">
        <v>3000</v>
      </c>
      <c r="E32" s="27">
        <f t="shared" si="0"/>
        <v>-4333.98231418322</v>
      </c>
      <c r="F32" s="13"/>
    </row>
    <row r="33" spans="1:6">
      <c r="A33" s="3">
        <v>31</v>
      </c>
      <c r="B33" s="82" t="s">
        <v>54</v>
      </c>
      <c r="C33" s="27">
        <v>34739.902497824</v>
      </c>
      <c r="D33" s="27">
        <v>3000</v>
      </c>
      <c r="E33" s="27">
        <f t="shared" si="0"/>
        <v>31739.902497824</v>
      </c>
      <c r="F33" s="13"/>
    </row>
    <row r="34" spans="1:6">
      <c r="A34" s="3">
        <v>32</v>
      </c>
      <c r="B34" s="82" t="s">
        <v>55</v>
      </c>
      <c r="C34" s="27">
        <v>12619.5140381287</v>
      </c>
      <c r="D34" s="27">
        <v>3000</v>
      </c>
      <c r="E34" s="27">
        <f t="shared" si="0"/>
        <v>9619.5140381287</v>
      </c>
      <c r="F34" s="13"/>
    </row>
    <row r="35" spans="1:6">
      <c r="A35" s="3">
        <v>33</v>
      </c>
      <c r="B35" s="82" t="s">
        <v>56</v>
      </c>
      <c r="C35" s="27">
        <v>14123.331411967</v>
      </c>
      <c r="D35" s="27">
        <v>3500</v>
      </c>
      <c r="E35" s="27">
        <f t="shared" si="0"/>
        <v>10623.331411967</v>
      </c>
      <c r="F35" s="13"/>
    </row>
    <row r="36" spans="1:6">
      <c r="A36" s="3">
        <v>34</v>
      </c>
      <c r="B36" s="82" t="s">
        <v>57</v>
      </c>
      <c r="C36" s="27">
        <v>26276.900994849</v>
      </c>
      <c r="D36" s="27">
        <v>3000</v>
      </c>
      <c r="E36" s="27">
        <f t="shared" si="0"/>
        <v>23276.900994849</v>
      </c>
      <c r="F36" s="13"/>
    </row>
    <row r="37" spans="1:6">
      <c r="A37" s="3">
        <v>35</v>
      </c>
      <c r="B37" s="82" t="s">
        <v>58</v>
      </c>
      <c r="C37" s="27">
        <v>41779.6677427337</v>
      </c>
      <c r="D37" s="27">
        <v>3500</v>
      </c>
      <c r="E37" s="27">
        <f t="shared" si="0"/>
        <v>38279.6677427337</v>
      </c>
      <c r="F37" s="13"/>
    </row>
    <row r="38" spans="1:6">
      <c r="A38" s="3">
        <v>36</v>
      </c>
      <c r="B38" s="82" t="s">
        <v>59</v>
      </c>
      <c r="C38" s="27">
        <v>37395.5661595221</v>
      </c>
      <c r="D38" s="27">
        <v>3000</v>
      </c>
      <c r="E38" s="27">
        <f t="shared" si="0"/>
        <v>34395.5661595221</v>
      </c>
      <c r="F38" s="13"/>
    </row>
    <row r="39" spans="1:6">
      <c r="A39" s="3">
        <v>37</v>
      </c>
      <c r="B39" s="82" t="s">
        <v>60</v>
      </c>
      <c r="C39" s="27">
        <v>30434.1744495327</v>
      </c>
      <c r="D39" s="27">
        <v>3000</v>
      </c>
      <c r="E39" s="27">
        <f t="shared" si="0"/>
        <v>27434.1744495327</v>
      </c>
      <c r="F39" s="13"/>
    </row>
    <row r="40" spans="1:6">
      <c r="A40" s="3">
        <v>38</v>
      </c>
      <c r="B40" s="82" t="s">
        <v>61</v>
      </c>
      <c r="C40" s="27">
        <v>40769.4220623206</v>
      </c>
      <c r="D40" s="27">
        <v>4000</v>
      </c>
      <c r="E40" s="27">
        <f t="shared" si="0"/>
        <v>36769.4220623206</v>
      </c>
      <c r="F40" s="13"/>
    </row>
    <row r="41" spans="1:6">
      <c r="A41" s="3">
        <v>39</v>
      </c>
      <c r="B41" s="82" t="s">
        <v>62</v>
      </c>
      <c r="C41" s="27">
        <v>41434.6399304432</v>
      </c>
      <c r="D41" s="27">
        <v>3300</v>
      </c>
      <c r="E41" s="27">
        <f t="shared" si="0"/>
        <v>38134.6399304432</v>
      </c>
      <c r="F41" s="13"/>
    </row>
    <row r="42" spans="1:6">
      <c r="A42" s="3">
        <v>40</v>
      </c>
      <c r="B42" s="82" t="s">
        <v>63</v>
      </c>
      <c r="C42" s="27">
        <v>33924.3607686957</v>
      </c>
      <c r="D42" s="27">
        <v>2900</v>
      </c>
      <c r="E42" s="27">
        <f t="shared" si="0"/>
        <v>31024.3607686957</v>
      </c>
      <c r="F42" s="13"/>
    </row>
    <row r="43" spans="1:6">
      <c r="A43" s="3">
        <v>41</v>
      </c>
      <c r="B43" s="82" t="s">
        <v>64</v>
      </c>
      <c r="C43" s="27">
        <v>29724.9250062526</v>
      </c>
      <c r="D43" s="27">
        <v>2900</v>
      </c>
      <c r="E43" s="27">
        <f t="shared" si="0"/>
        <v>26824.9250062526</v>
      </c>
      <c r="F43" s="13"/>
    </row>
    <row r="44" spans="1:6">
      <c r="A44" s="3">
        <v>42</v>
      </c>
      <c r="B44" s="82" t="s">
        <v>65</v>
      </c>
      <c r="C44" s="27">
        <v>1200.75738096437</v>
      </c>
      <c r="D44" s="27">
        <v>2900</v>
      </c>
      <c r="E44" s="27">
        <f t="shared" si="0"/>
        <v>-1699.24261903563</v>
      </c>
      <c r="F44" s="13"/>
    </row>
    <row r="45" spans="1:6">
      <c r="A45" s="3">
        <v>43</v>
      </c>
      <c r="B45" s="82" t="s">
        <v>66</v>
      </c>
      <c r="C45" s="27">
        <v>55153.7053973206</v>
      </c>
      <c r="D45" s="27">
        <v>4000</v>
      </c>
      <c r="E45" s="27">
        <f t="shared" si="0"/>
        <v>51153.7053973206</v>
      </c>
      <c r="F45" s="13"/>
    </row>
    <row r="46" spans="1:6">
      <c r="A46" s="3">
        <v>44</v>
      </c>
      <c r="B46" s="82" t="s">
        <v>67</v>
      </c>
      <c r="C46" s="27">
        <v>46453.7708061309</v>
      </c>
      <c r="D46" s="27">
        <v>4000</v>
      </c>
      <c r="E46" s="27">
        <f t="shared" si="0"/>
        <v>42453.7708061309</v>
      </c>
      <c r="F46" s="13"/>
    </row>
    <row r="47" spans="1:6">
      <c r="A47" s="3">
        <v>45</v>
      </c>
      <c r="B47" s="82" t="s">
        <v>68</v>
      </c>
      <c r="C47" s="27">
        <v>22348.6382538047</v>
      </c>
      <c r="D47" s="27">
        <v>3000</v>
      </c>
      <c r="E47" s="27">
        <f t="shared" si="0"/>
        <v>19348.6382538047</v>
      </c>
      <c r="F47" s="13"/>
    </row>
    <row r="48" spans="1:6">
      <c r="A48" s="3">
        <v>46</v>
      </c>
      <c r="B48" s="82" t="s">
        <v>69</v>
      </c>
      <c r="C48" s="27">
        <v>36858.3347864844</v>
      </c>
      <c r="D48" s="27">
        <v>3300</v>
      </c>
      <c r="E48" s="27">
        <f t="shared" si="0"/>
        <v>33558.3347864844</v>
      </c>
      <c r="F48" s="13"/>
    </row>
    <row r="49" spans="1:6">
      <c r="A49" s="3">
        <v>47</v>
      </c>
      <c r="B49" s="82" t="s">
        <v>70</v>
      </c>
      <c r="C49" s="27">
        <v>-2314.15646825454</v>
      </c>
      <c r="D49" s="27">
        <v>3000</v>
      </c>
      <c r="E49" s="27">
        <f t="shared" si="0"/>
        <v>-5314.15646825454</v>
      </c>
      <c r="F49" s="13"/>
    </row>
    <row r="50" spans="1:6">
      <c r="A50" s="3">
        <v>48</v>
      </c>
      <c r="B50" s="82" t="s">
        <v>71</v>
      </c>
      <c r="C50" s="27">
        <v>19582.3276643655</v>
      </c>
      <c r="D50" s="27">
        <v>3000</v>
      </c>
      <c r="E50" s="27">
        <f t="shared" si="0"/>
        <v>16582.3276643655</v>
      </c>
      <c r="F50" s="13"/>
    </row>
    <row r="51" spans="1:6">
      <c r="A51" s="3">
        <v>49</v>
      </c>
      <c r="B51" s="82" t="s">
        <v>72</v>
      </c>
      <c r="C51" s="27">
        <v>15248.9107686956</v>
      </c>
      <c r="D51" s="27">
        <v>3500</v>
      </c>
      <c r="E51" s="27">
        <f t="shared" si="0"/>
        <v>11748.9107686956</v>
      </c>
      <c r="F51" s="13"/>
    </row>
    <row r="52" spans="1:6">
      <c r="A52" s="3">
        <v>50</v>
      </c>
      <c r="B52" s="82" t="s">
        <v>73</v>
      </c>
      <c r="C52" s="27">
        <v>45319.3220185051</v>
      </c>
      <c r="D52" s="27">
        <v>3500</v>
      </c>
      <c r="E52" s="27">
        <f t="shared" si="0"/>
        <v>41819.3220185051</v>
      </c>
      <c r="F52" s="13"/>
    </row>
    <row r="53" spans="1:6">
      <c r="A53" s="3">
        <v>51</v>
      </c>
      <c r="B53" s="82" t="s">
        <v>74</v>
      </c>
      <c r="C53" s="27">
        <v>8897.00639510979</v>
      </c>
      <c r="D53" s="27">
        <v>3000</v>
      </c>
      <c r="E53" s="27">
        <f t="shared" si="0"/>
        <v>5897.00639510979</v>
      </c>
      <c r="F53" s="13"/>
    </row>
    <row r="54" spans="1:6">
      <c r="A54" s="3">
        <v>52</v>
      </c>
      <c r="B54" s="82" t="s">
        <v>75</v>
      </c>
      <c r="C54" s="27">
        <v>31593.6705012822</v>
      </c>
      <c r="D54" s="27">
        <v>3000</v>
      </c>
      <c r="E54" s="27">
        <f t="shared" si="0"/>
        <v>28593.6705012822</v>
      </c>
      <c r="F54" s="13"/>
    </row>
    <row r="55" spans="1:6">
      <c r="A55" s="3">
        <v>53</v>
      </c>
      <c r="B55" s="82" t="s">
        <v>76</v>
      </c>
      <c r="C55" s="27">
        <v>31088.0386912704</v>
      </c>
      <c r="D55" s="27">
        <v>3200</v>
      </c>
      <c r="E55" s="27">
        <f t="shared" si="0"/>
        <v>27888.0386912704</v>
      </c>
      <c r="F55" s="13"/>
    </row>
    <row r="56" spans="1:6">
      <c r="A56" s="3">
        <v>54</v>
      </c>
      <c r="B56" s="82" t="s">
        <v>77</v>
      </c>
      <c r="C56" s="27">
        <v>54307.202230305</v>
      </c>
      <c r="D56" s="27">
        <v>4000</v>
      </c>
      <c r="E56" s="27">
        <f t="shared" si="0"/>
        <v>50307.202230305</v>
      </c>
      <c r="F56" s="13"/>
    </row>
    <row r="57" spans="1:6">
      <c r="A57" s="3">
        <v>55</v>
      </c>
      <c r="B57" s="82" t="s">
        <v>78</v>
      </c>
      <c r="C57" s="27">
        <v>18640.766471243</v>
      </c>
      <c r="D57" s="27">
        <v>3000</v>
      </c>
      <c r="E57" s="27">
        <f t="shared" si="0"/>
        <v>15640.766471243</v>
      </c>
      <c r="F57" s="13"/>
    </row>
    <row r="58" spans="1:6">
      <c r="A58" s="3">
        <v>56</v>
      </c>
      <c r="B58" s="82" t="s">
        <v>79</v>
      </c>
      <c r="C58" s="27">
        <v>10484.6074587668</v>
      </c>
      <c r="D58" s="27">
        <v>3000</v>
      </c>
      <c r="E58" s="27">
        <f t="shared" si="0"/>
        <v>7484.6074587668</v>
      </c>
      <c r="F58" s="13"/>
    </row>
    <row r="59" spans="1:6">
      <c r="A59" s="3">
        <v>57</v>
      </c>
      <c r="B59" s="82" t="s">
        <v>80</v>
      </c>
      <c r="C59" s="27">
        <v>37111.1781690677</v>
      </c>
      <c r="D59" s="27">
        <v>3000</v>
      </c>
      <c r="E59" s="27">
        <f t="shared" si="0"/>
        <v>34111.1781690677</v>
      </c>
      <c r="F59" s="13"/>
    </row>
    <row r="60" spans="1:6">
      <c r="A60" s="3">
        <v>58</v>
      </c>
      <c r="B60" s="82" t="s">
        <v>81</v>
      </c>
      <c r="C60" s="27">
        <v>14761.9912311505</v>
      </c>
      <c r="D60" s="27">
        <v>3000</v>
      </c>
      <c r="E60" s="27">
        <f t="shared" si="0"/>
        <v>11761.9912311505</v>
      </c>
      <c r="F60" s="13"/>
    </row>
    <row r="61" spans="1:6">
      <c r="A61" s="3">
        <v>59</v>
      </c>
      <c r="B61" s="82" t="s">
        <v>82</v>
      </c>
      <c r="C61" s="27">
        <v>53741.4523753867</v>
      </c>
      <c r="D61" s="27">
        <v>3000</v>
      </c>
      <c r="E61" s="27">
        <f t="shared" si="0"/>
        <v>50741.4523753867</v>
      </c>
      <c r="F61" s="13"/>
    </row>
    <row r="62" spans="1:6">
      <c r="A62" s="3">
        <v>60</v>
      </c>
      <c r="B62" s="82" t="s">
        <v>83</v>
      </c>
      <c r="C62" s="27">
        <v>33623.1675724125</v>
      </c>
      <c r="D62" s="27">
        <v>3000</v>
      </c>
      <c r="E62" s="27">
        <f t="shared" si="0"/>
        <v>30623.1675724125</v>
      </c>
      <c r="F62" s="13"/>
    </row>
    <row r="63" spans="1:6">
      <c r="A63" s="3">
        <v>61</v>
      </c>
      <c r="B63" s="82" t="s">
        <v>84</v>
      </c>
      <c r="C63" s="27">
        <v>1400.73540925522</v>
      </c>
      <c r="D63" s="27">
        <v>3000</v>
      </c>
      <c r="E63" s="27">
        <f t="shared" si="0"/>
        <v>-1599.26459074478</v>
      </c>
      <c r="F63" s="13"/>
    </row>
    <row r="64" spans="1:6">
      <c r="A64" s="3">
        <v>62</v>
      </c>
      <c r="B64" s="82" t="s">
        <v>85</v>
      </c>
      <c r="C64" s="27">
        <v>34894.4518650529</v>
      </c>
      <c r="D64" s="27">
        <v>3000</v>
      </c>
      <c r="E64" s="27">
        <f t="shared" si="0"/>
        <v>31894.4518650529</v>
      </c>
      <c r="F64" s="13"/>
    </row>
    <row r="65" spans="1:6">
      <c r="A65" s="3">
        <v>63</v>
      </c>
      <c r="B65" s="82" t="s">
        <v>86</v>
      </c>
      <c r="C65" s="27">
        <v>33946.5905227297</v>
      </c>
      <c r="D65" s="27">
        <v>3300</v>
      </c>
      <c r="E65" s="27">
        <f t="shared" si="0"/>
        <v>30646.5905227297</v>
      </c>
      <c r="F65" s="13"/>
    </row>
    <row r="66" spans="1:6">
      <c r="A66" s="3">
        <v>64</v>
      </c>
      <c r="B66" s="82" t="s">
        <v>87</v>
      </c>
      <c r="C66" s="27">
        <v>4805.39966322807</v>
      </c>
      <c r="D66" s="27">
        <v>3000</v>
      </c>
      <c r="E66" s="27">
        <f t="shared" si="0"/>
        <v>1805.39966322807</v>
      </c>
      <c r="F66" s="13"/>
    </row>
    <row r="67" spans="1:6">
      <c r="A67" s="3">
        <v>65</v>
      </c>
      <c r="B67" s="82" t="s">
        <v>88</v>
      </c>
      <c r="C67" s="27">
        <v>69674.9057533056</v>
      </c>
      <c r="D67" s="27">
        <v>3000</v>
      </c>
      <c r="E67" s="27">
        <f t="shared" si="0"/>
        <v>66674.9057533056</v>
      </c>
      <c r="F67" s="13"/>
    </row>
    <row r="68" spans="1:6">
      <c r="A68" s="3">
        <v>66</v>
      </c>
      <c r="B68" s="82" t="s">
        <v>89</v>
      </c>
      <c r="C68" s="27">
        <v>77036.0870027911</v>
      </c>
      <c r="D68" s="27">
        <v>4000</v>
      </c>
      <c r="E68" s="27">
        <f t="shared" ref="E68:E100" si="1">C68-D68</f>
        <v>73036.0870027911</v>
      </c>
      <c r="F68" s="13"/>
    </row>
    <row r="69" spans="1:6">
      <c r="A69" s="3">
        <v>67</v>
      </c>
      <c r="B69" s="82" t="s">
        <v>90</v>
      </c>
      <c r="C69" s="27">
        <v>60366.7108906262</v>
      </c>
      <c r="D69" s="27">
        <v>3000</v>
      </c>
      <c r="E69" s="27">
        <f t="shared" si="1"/>
        <v>57366.7108906262</v>
      </c>
      <c r="F69" s="13"/>
    </row>
    <row r="70" spans="1:6">
      <c r="A70" s="3">
        <v>68</v>
      </c>
      <c r="B70" s="82" t="s">
        <v>91</v>
      </c>
      <c r="C70" s="27">
        <v>10096.4681274517</v>
      </c>
      <c r="D70" s="27">
        <v>2900</v>
      </c>
      <c r="E70" s="27">
        <f t="shared" si="1"/>
        <v>7196.4681274517</v>
      </c>
      <c r="F70" s="13"/>
    </row>
    <row r="71" spans="1:6">
      <c r="A71" s="3">
        <v>69</v>
      </c>
      <c r="B71" s="82" t="s">
        <v>92</v>
      </c>
      <c r="C71" s="27">
        <v>26203.529558073</v>
      </c>
      <c r="D71" s="27">
        <v>2300</v>
      </c>
      <c r="E71" s="27">
        <f t="shared" si="1"/>
        <v>23903.529558073</v>
      </c>
      <c r="F71" s="13"/>
    </row>
    <row r="72" spans="1:6">
      <c r="A72" s="3">
        <v>70</v>
      </c>
      <c r="B72" s="82" t="s">
        <v>93</v>
      </c>
      <c r="C72" s="27">
        <v>30452.670078973</v>
      </c>
      <c r="D72" s="27">
        <v>3000</v>
      </c>
      <c r="E72" s="27">
        <f t="shared" si="1"/>
        <v>27452.670078973</v>
      </c>
      <c r="F72" s="13"/>
    </row>
    <row r="73" spans="1:6">
      <c r="A73" s="3">
        <v>71</v>
      </c>
      <c r="B73" s="82" t="s">
        <v>94</v>
      </c>
      <c r="C73" s="27">
        <v>37668.5420992832</v>
      </c>
      <c r="D73" s="27">
        <v>3000</v>
      </c>
      <c r="E73" s="27">
        <f t="shared" si="1"/>
        <v>34668.5420992832</v>
      </c>
      <c r="F73" s="13"/>
    </row>
    <row r="74" spans="1:6">
      <c r="A74" s="3">
        <v>72</v>
      </c>
      <c r="B74" s="82" t="s">
        <v>95</v>
      </c>
      <c r="C74" s="27">
        <v>30158.3042641765</v>
      </c>
      <c r="D74" s="27">
        <v>3000</v>
      </c>
      <c r="E74" s="27">
        <f t="shared" si="1"/>
        <v>27158.3042641765</v>
      </c>
      <c r="F74" s="13"/>
    </row>
    <row r="75" spans="1:6">
      <c r="A75" s="3">
        <v>73</v>
      </c>
      <c r="B75" s="82" t="s">
        <v>96</v>
      </c>
      <c r="C75" s="27">
        <v>56936.3207686956</v>
      </c>
      <c r="D75" s="27">
        <v>3000</v>
      </c>
      <c r="E75" s="27">
        <f t="shared" si="1"/>
        <v>53936.3207686956</v>
      </c>
      <c r="F75" s="13"/>
    </row>
    <row r="76" spans="1:6">
      <c r="A76" s="3">
        <v>74</v>
      </c>
      <c r="B76" s="82" t="s">
        <v>97</v>
      </c>
      <c r="C76" s="27">
        <v>6199.02867667148</v>
      </c>
      <c r="D76" s="27">
        <v>3000</v>
      </c>
      <c r="E76" s="27">
        <f t="shared" si="1"/>
        <v>3199.02867667148</v>
      </c>
      <c r="F76" s="13"/>
    </row>
    <row r="77" spans="1:6">
      <c r="A77" s="3">
        <v>75</v>
      </c>
      <c r="B77" s="82" t="s">
        <v>98</v>
      </c>
      <c r="C77" s="27">
        <v>59176.7620765722</v>
      </c>
      <c r="D77" s="27">
        <v>4000</v>
      </c>
      <c r="E77" s="27">
        <f t="shared" si="1"/>
        <v>55176.7620765722</v>
      </c>
      <c r="F77" s="13"/>
    </row>
    <row r="78" spans="1:6">
      <c r="A78" s="3">
        <v>76</v>
      </c>
      <c r="B78" s="82" t="s">
        <v>99</v>
      </c>
      <c r="C78" s="27">
        <v>31657.2469381088</v>
      </c>
      <c r="D78" s="27">
        <v>3000</v>
      </c>
      <c r="E78" s="27">
        <f t="shared" si="1"/>
        <v>28657.2469381088</v>
      </c>
      <c r="F78" s="13"/>
    </row>
    <row r="79" spans="1:6">
      <c r="A79" s="3">
        <v>77</v>
      </c>
      <c r="B79" s="82" t="s">
        <v>100</v>
      </c>
      <c r="C79" s="27">
        <v>-5961.12283317201</v>
      </c>
      <c r="D79" s="27">
        <v>1900</v>
      </c>
      <c r="E79" s="27">
        <f t="shared" si="1"/>
        <v>-7861.12283317201</v>
      </c>
      <c r="F79" s="13"/>
    </row>
    <row r="80" spans="1:6">
      <c r="A80" s="3">
        <v>78</v>
      </c>
      <c r="B80" s="82" t="s">
        <v>101</v>
      </c>
      <c r="C80" s="27">
        <v>-4582.03750265958</v>
      </c>
      <c r="D80" s="27">
        <v>3000</v>
      </c>
      <c r="E80" s="27">
        <f t="shared" si="1"/>
        <v>-7582.03750265958</v>
      </c>
      <c r="F80" s="13"/>
    </row>
    <row r="81" spans="1:6">
      <c r="A81" s="3">
        <v>79</v>
      </c>
      <c r="B81" s="82" t="s">
        <v>102</v>
      </c>
      <c r="C81" s="27">
        <v>29258.1515509801</v>
      </c>
      <c r="D81" s="27">
        <v>3000</v>
      </c>
      <c r="E81" s="27">
        <f t="shared" si="1"/>
        <v>26258.1515509801</v>
      </c>
      <c r="F81" s="13"/>
    </row>
    <row r="82" spans="1:6">
      <c r="A82" s="3">
        <v>80</v>
      </c>
      <c r="B82" s="82" t="s">
        <v>103</v>
      </c>
      <c r="C82" s="27">
        <v>956.475164404299</v>
      </c>
      <c r="D82" s="27">
        <v>3000</v>
      </c>
      <c r="E82" s="27">
        <f t="shared" si="1"/>
        <v>-2043.5248355957</v>
      </c>
      <c r="F82" s="13"/>
    </row>
    <row r="83" spans="1:6">
      <c r="A83" s="3">
        <v>81</v>
      </c>
      <c r="B83" s="82" t="s">
        <v>104</v>
      </c>
      <c r="C83" s="27">
        <v>48998.1307686957</v>
      </c>
      <c r="D83" s="27">
        <v>2800</v>
      </c>
      <c r="E83" s="27">
        <f t="shared" si="1"/>
        <v>46198.1307686957</v>
      </c>
      <c r="F83" s="13"/>
    </row>
    <row r="84" spans="1:6">
      <c r="A84" s="3">
        <v>82</v>
      </c>
      <c r="B84" s="82" t="s">
        <v>105</v>
      </c>
      <c r="C84" s="27">
        <v>-7086.70768541044</v>
      </c>
      <c r="D84" s="27">
        <v>3000</v>
      </c>
      <c r="E84" s="27">
        <f t="shared" si="1"/>
        <v>-10086.7076854104</v>
      </c>
      <c r="F84" s="13"/>
    </row>
    <row r="85" spans="1:6">
      <c r="A85" s="3">
        <v>83</v>
      </c>
      <c r="B85" s="82" t="s">
        <v>106</v>
      </c>
      <c r="C85" s="27">
        <v>-8518.88734226119</v>
      </c>
      <c r="D85" s="27">
        <v>2000</v>
      </c>
      <c r="E85" s="27">
        <f t="shared" si="1"/>
        <v>-10518.8873422612</v>
      </c>
      <c r="F85" s="13"/>
    </row>
    <row r="86" spans="1:6">
      <c r="A86" s="3">
        <v>84</v>
      </c>
      <c r="B86" s="82" t="s">
        <v>107</v>
      </c>
      <c r="C86" s="27">
        <v>90894.6178411296</v>
      </c>
      <c r="D86" s="27">
        <v>5000</v>
      </c>
      <c r="E86" s="27">
        <f t="shared" si="1"/>
        <v>85894.6178411296</v>
      </c>
      <c r="F86" s="13"/>
    </row>
    <row r="87" spans="1:6">
      <c r="A87" s="3">
        <v>85</v>
      </c>
      <c r="B87" s="82" t="s">
        <v>108</v>
      </c>
      <c r="C87" s="27">
        <v>42221.5240152926</v>
      </c>
      <c r="D87" s="27">
        <v>3000</v>
      </c>
      <c r="E87" s="27">
        <f t="shared" si="1"/>
        <v>39221.5240152926</v>
      </c>
      <c r="F87" s="13"/>
    </row>
    <row r="88" spans="1:6">
      <c r="A88" s="3">
        <v>86</v>
      </c>
      <c r="B88" s="82" t="s">
        <v>109</v>
      </c>
      <c r="C88" s="27">
        <v>20942.6807686956</v>
      </c>
      <c r="D88" s="27">
        <v>3000</v>
      </c>
      <c r="E88" s="27">
        <f t="shared" si="1"/>
        <v>17942.6807686956</v>
      </c>
      <c r="F88" s="13"/>
    </row>
    <row r="89" spans="1:6">
      <c r="A89" s="3">
        <v>87</v>
      </c>
      <c r="B89" s="82" t="s">
        <v>110</v>
      </c>
      <c r="C89" s="27">
        <v>29434.4352495357</v>
      </c>
      <c r="D89" s="27">
        <v>3000</v>
      </c>
      <c r="E89" s="27">
        <f t="shared" si="1"/>
        <v>26434.4352495357</v>
      </c>
      <c r="F89" s="13"/>
    </row>
    <row r="90" spans="1:6">
      <c r="A90" s="3">
        <v>88</v>
      </c>
      <c r="B90" s="83" t="s">
        <v>111</v>
      </c>
      <c r="C90" s="27">
        <v>13830.2789290223</v>
      </c>
      <c r="D90" s="27">
        <v>3400</v>
      </c>
      <c r="E90" s="27">
        <f t="shared" si="1"/>
        <v>10430.2789290223</v>
      </c>
      <c r="F90" s="13"/>
    </row>
    <row r="91" spans="1:6">
      <c r="A91" s="3">
        <v>89</v>
      </c>
      <c r="B91" s="82" t="s">
        <v>112</v>
      </c>
      <c r="C91" s="27">
        <v>-8674.79269247217</v>
      </c>
      <c r="D91" s="27">
        <v>2000</v>
      </c>
      <c r="E91" s="27">
        <f t="shared" si="1"/>
        <v>-10674.7926924722</v>
      </c>
      <c r="F91" s="13"/>
    </row>
    <row r="92" spans="1:6">
      <c r="A92" s="3">
        <v>90</v>
      </c>
      <c r="B92" s="8" t="s">
        <v>113</v>
      </c>
      <c r="C92" s="27">
        <v>-5920.66</v>
      </c>
      <c r="D92" s="27">
        <v>3000</v>
      </c>
      <c r="E92" s="27">
        <f t="shared" si="1"/>
        <v>-8920.66</v>
      </c>
      <c r="F92" s="13"/>
    </row>
    <row r="93" ht="16.5" customHeight="1" spans="1:6">
      <c r="A93" s="3">
        <v>91</v>
      </c>
      <c r="B93" s="5" t="s">
        <v>114</v>
      </c>
      <c r="C93" s="27">
        <v>-3740.07</v>
      </c>
      <c r="D93" s="27">
        <v>3000</v>
      </c>
      <c r="E93" s="27">
        <f t="shared" si="1"/>
        <v>-6740.07</v>
      </c>
      <c r="F93" s="80"/>
    </row>
    <row r="94" spans="1:6">
      <c r="A94" s="3">
        <v>92</v>
      </c>
      <c r="B94" s="8" t="s">
        <v>115</v>
      </c>
      <c r="C94" s="27">
        <v>-4031.31</v>
      </c>
      <c r="D94" s="27">
        <v>3000</v>
      </c>
      <c r="E94" s="27">
        <f t="shared" si="1"/>
        <v>-7031.31</v>
      </c>
      <c r="F94" s="13"/>
    </row>
    <row r="95" spans="1:6">
      <c r="A95" s="3">
        <v>93</v>
      </c>
      <c r="B95" s="83" t="s">
        <v>116</v>
      </c>
      <c r="C95" s="27">
        <v>-5204</v>
      </c>
      <c r="D95" s="27">
        <v>2000</v>
      </c>
      <c r="E95" s="27">
        <f t="shared" si="1"/>
        <v>-7204</v>
      </c>
      <c r="F95" s="13"/>
    </row>
    <row r="96" spans="1:6">
      <c r="A96" s="3">
        <v>95</v>
      </c>
      <c r="B96" s="83" t="s">
        <v>117</v>
      </c>
      <c r="C96" s="27">
        <v>-5184</v>
      </c>
      <c r="D96" s="27">
        <v>2000</v>
      </c>
      <c r="E96" s="27">
        <f t="shared" si="1"/>
        <v>-7184</v>
      </c>
      <c r="F96" s="13"/>
    </row>
    <row r="97" spans="1:6">
      <c r="A97" s="3">
        <v>96</v>
      </c>
      <c r="B97" s="8" t="s">
        <v>118</v>
      </c>
      <c r="C97" s="27">
        <v>-4000</v>
      </c>
      <c r="D97" s="27">
        <v>0</v>
      </c>
      <c r="E97" s="27">
        <f t="shared" si="1"/>
        <v>-4000</v>
      </c>
      <c r="F97" s="13"/>
    </row>
    <row r="98" spans="1:11">
      <c r="A98" s="3">
        <v>97</v>
      </c>
      <c r="B98" s="8" t="s">
        <v>119</v>
      </c>
      <c r="C98" s="38">
        <v>-7390.28</v>
      </c>
      <c r="D98" s="27">
        <v>3000</v>
      </c>
      <c r="E98" s="27">
        <f t="shared" si="1"/>
        <v>-10390.28</v>
      </c>
      <c r="F98" s="13"/>
      <c r="G98" s="30"/>
      <c r="H98" s="30"/>
      <c r="I98" s="30"/>
      <c r="J98" s="30"/>
      <c r="K98" s="30"/>
    </row>
    <row r="99" spans="1:6">
      <c r="A99" s="3">
        <v>98</v>
      </c>
      <c r="B99" s="82" t="s">
        <v>120</v>
      </c>
      <c r="C99" s="27">
        <v>27239.4638215743</v>
      </c>
      <c r="D99" s="27">
        <v>3000</v>
      </c>
      <c r="E99" s="27">
        <f t="shared" si="1"/>
        <v>24239.4638215743</v>
      </c>
      <c r="F99" s="13"/>
    </row>
    <row r="100" spans="1:6">
      <c r="A100" s="3">
        <v>99</v>
      </c>
      <c r="B100" s="8" t="s">
        <v>121</v>
      </c>
      <c r="C100" s="76">
        <v>37813.41</v>
      </c>
      <c r="D100" s="27">
        <v>0</v>
      </c>
      <c r="E100" s="27">
        <f t="shared" si="1"/>
        <v>37813.41</v>
      </c>
      <c r="F100" s="13"/>
    </row>
    <row r="101" spans="1:6">
      <c r="A101" s="3">
        <v>100</v>
      </c>
      <c r="B101" s="8" t="s">
        <v>122</v>
      </c>
      <c r="C101" s="76">
        <v>46929.93</v>
      </c>
      <c r="D101" s="27">
        <v>0</v>
      </c>
      <c r="E101" s="27">
        <v>0</v>
      </c>
      <c r="F101" s="74" t="s">
        <v>123</v>
      </c>
    </row>
    <row r="102" spans="1:6">
      <c r="A102" s="3">
        <v>101</v>
      </c>
      <c r="B102" s="84" t="s">
        <v>124</v>
      </c>
      <c r="C102" s="78">
        <v>6643.28546028986</v>
      </c>
      <c r="D102" s="27">
        <v>0</v>
      </c>
      <c r="E102" s="27">
        <f>C102-D102</f>
        <v>6643.28546028986</v>
      </c>
      <c r="F102" s="74"/>
    </row>
    <row r="103" spans="1:6">
      <c r="A103" s="3">
        <v>102</v>
      </c>
      <c r="B103" s="82" t="s">
        <v>125</v>
      </c>
      <c r="C103" s="27">
        <v>35515.9102175258</v>
      </c>
      <c r="D103" s="27">
        <v>0</v>
      </c>
      <c r="E103" s="27">
        <v>0</v>
      </c>
      <c r="F103" s="74" t="s">
        <v>126</v>
      </c>
    </row>
    <row r="104" spans="1:6">
      <c r="A104" s="12" t="s">
        <v>127</v>
      </c>
      <c r="B104" s="13"/>
      <c r="C104" s="38">
        <f>SUM(C3:C103)</f>
        <v>2735716.34366033</v>
      </c>
      <c r="D104" s="38">
        <f>SUM(D3:D103)</f>
        <v>298200</v>
      </c>
      <c r="E104" s="38">
        <f>SUM(E3:E103)</f>
        <v>2355070.50344281</v>
      </c>
      <c r="F104" s="13"/>
    </row>
    <row r="105" ht="15.75" customHeight="1"/>
  </sheetData>
  <mergeCells count="1">
    <mergeCell ref="A1:F1"/>
  </mergeCells>
  <pageMargins left="0.747916666666667" right="0.747916666666667" top="0.393055555555556" bottom="0.393055555555556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ht="36" customHeight="1" spans="1:12">
      <c r="A1" s="1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9.5" customHeight="1" spans="1:12">
      <c r="A2" s="2" t="s">
        <v>18</v>
      </c>
      <c r="B2" s="2" t="s">
        <v>19</v>
      </c>
      <c r="C2" s="2" t="s">
        <v>129</v>
      </c>
      <c r="D2" s="2" t="s">
        <v>130</v>
      </c>
      <c r="E2" s="2" t="s">
        <v>131</v>
      </c>
      <c r="F2" s="2" t="s">
        <v>132</v>
      </c>
      <c r="G2" s="2" t="s">
        <v>133</v>
      </c>
      <c r="H2" s="2" t="s">
        <v>134</v>
      </c>
      <c r="I2" s="2" t="s">
        <v>135</v>
      </c>
      <c r="J2" s="2" t="s">
        <v>21</v>
      </c>
      <c r="K2" s="2" t="s">
        <v>136</v>
      </c>
      <c r="L2" s="28" t="s">
        <v>23</v>
      </c>
    </row>
    <row r="3" customHeight="1" spans="1:12">
      <c r="A3" s="3">
        <v>1</v>
      </c>
      <c r="B3" s="3" t="s">
        <v>24</v>
      </c>
      <c r="C3" s="27">
        <v>77585.7</v>
      </c>
      <c r="D3" s="27"/>
      <c r="E3" s="27"/>
      <c r="F3" s="27"/>
      <c r="G3" s="27"/>
      <c r="H3" s="27"/>
      <c r="I3" s="27">
        <v>2000</v>
      </c>
      <c r="J3" s="27">
        <v>5000</v>
      </c>
      <c r="K3" s="27">
        <f>C3+D3+E3+F3+G3+H3+I3-J3</f>
        <v>74585.7</v>
      </c>
      <c r="L3" s="13"/>
    </row>
    <row r="4" spans="1:12">
      <c r="A4" s="3">
        <v>2</v>
      </c>
      <c r="B4" s="82" t="s">
        <v>25</v>
      </c>
      <c r="C4" s="27">
        <v>34593.3751922173</v>
      </c>
      <c r="D4" s="27"/>
      <c r="E4" s="27"/>
      <c r="F4" s="27"/>
      <c r="G4" s="27"/>
      <c r="H4" s="27"/>
      <c r="I4" s="27">
        <v>0</v>
      </c>
      <c r="J4" s="27">
        <v>4000</v>
      </c>
      <c r="K4" s="27">
        <f t="shared" ref="K4:K67" si="0">C4+D4+E4+F4+G4+H4+I4-J4</f>
        <v>30593.3751922173</v>
      </c>
      <c r="L4" s="13"/>
    </row>
    <row r="5" spans="1:12">
      <c r="A5" s="3">
        <v>3</v>
      </c>
      <c r="B5" s="82" t="s">
        <v>26</v>
      </c>
      <c r="C5" s="27">
        <v>28441.4912668029</v>
      </c>
      <c r="D5" s="27"/>
      <c r="E5" s="27"/>
      <c r="F5" s="27"/>
      <c r="G5" s="27"/>
      <c r="H5" s="27"/>
      <c r="I5" s="27">
        <v>2000</v>
      </c>
      <c r="J5" s="27">
        <v>3000</v>
      </c>
      <c r="K5" s="27">
        <f t="shared" si="0"/>
        <v>27441.4912668029</v>
      </c>
      <c r="L5" s="13"/>
    </row>
    <row r="6" spans="1:12">
      <c r="A6" s="3">
        <v>4</v>
      </c>
      <c r="B6" s="82" t="s">
        <v>27</v>
      </c>
      <c r="C6" s="27">
        <v>41552.2913691341</v>
      </c>
      <c r="D6" s="27"/>
      <c r="E6" s="27">
        <v>150</v>
      </c>
      <c r="F6" s="27"/>
      <c r="G6" s="27"/>
      <c r="H6" s="27"/>
      <c r="I6" s="27">
        <v>2000</v>
      </c>
      <c r="J6" s="27">
        <v>4000</v>
      </c>
      <c r="K6" s="27">
        <f t="shared" si="0"/>
        <v>39702.2913691341</v>
      </c>
      <c r="L6" s="13"/>
    </row>
    <row r="7" spans="1:12">
      <c r="A7" s="3">
        <v>5</v>
      </c>
      <c r="B7" s="82" t="s">
        <v>28</v>
      </c>
      <c r="C7" s="27">
        <v>48750.1861505065</v>
      </c>
      <c r="D7" s="27"/>
      <c r="E7" s="27">
        <v>300</v>
      </c>
      <c r="F7" s="27"/>
      <c r="G7" s="27"/>
      <c r="H7" s="27"/>
      <c r="I7" s="27">
        <v>2000</v>
      </c>
      <c r="J7" s="27">
        <v>4000</v>
      </c>
      <c r="K7" s="27">
        <f t="shared" si="0"/>
        <v>47050.1861505065</v>
      </c>
      <c r="L7" s="13"/>
    </row>
    <row r="8" spans="1:12">
      <c r="A8" s="3">
        <v>6</v>
      </c>
      <c r="B8" s="82" t="s">
        <v>29</v>
      </c>
      <c r="C8" s="27">
        <v>18386.3281024511</v>
      </c>
      <c r="D8" s="27">
        <v>550</v>
      </c>
      <c r="E8" s="27">
        <v>300</v>
      </c>
      <c r="F8" s="27"/>
      <c r="G8" s="27"/>
      <c r="H8" s="27"/>
      <c r="I8" s="27">
        <v>2000</v>
      </c>
      <c r="J8" s="27">
        <v>3000</v>
      </c>
      <c r="K8" s="27">
        <f t="shared" si="0"/>
        <v>18236.3281024511</v>
      </c>
      <c r="L8" s="13"/>
    </row>
    <row r="9" spans="1:12">
      <c r="A9" s="3">
        <v>7</v>
      </c>
      <c r="B9" s="82" t="s">
        <v>30</v>
      </c>
      <c r="C9" s="27">
        <v>5965.21026336202</v>
      </c>
      <c r="D9" s="27"/>
      <c r="E9" s="27">
        <v>150</v>
      </c>
      <c r="F9" s="27"/>
      <c r="G9" s="27"/>
      <c r="H9" s="27"/>
      <c r="I9" s="27">
        <v>2000</v>
      </c>
      <c r="J9" s="27">
        <v>3000</v>
      </c>
      <c r="K9" s="27">
        <f t="shared" si="0"/>
        <v>5115.21026336202</v>
      </c>
      <c r="L9" s="13"/>
    </row>
    <row r="10" spans="1:12">
      <c r="A10" s="3">
        <v>8</v>
      </c>
      <c r="B10" s="82" t="s">
        <v>31</v>
      </c>
      <c r="C10" s="27">
        <v>12630.6334389114</v>
      </c>
      <c r="D10" s="27"/>
      <c r="E10" s="27">
        <v>150</v>
      </c>
      <c r="F10" s="27">
        <v>-20</v>
      </c>
      <c r="G10" s="27"/>
      <c r="H10" s="27"/>
      <c r="I10" s="27">
        <v>2000</v>
      </c>
      <c r="J10" s="27">
        <v>3000</v>
      </c>
      <c r="K10" s="27">
        <f t="shared" si="0"/>
        <v>11760.6334389114</v>
      </c>
      <c r="L10" s="13"/>
    </row>
    <row r="11" spans="1:12">
      <c r="A11" s="3">
        <v>9</v>
      </c>
      <c r="B11" s="82" t="s">
        <v>32</v>
      </c>
      <c r="C11" s="27">
        <v>11580.4436771317</v>
      </c>
      <c r="D11" s="27"/>
      <c r="E11" s="27">
        <v>300</v>
      </c>
      <c r="F11" s="27"/>
      <c r="G11" s="27"/>
      <c r="H11" s="27"/>
      <c r="I11" s="27">
        <v>2000</v>
      </c>
      <c r="J11" s="27">
        <v>2900</v>
      </c>
      <c r="K11" s="27">
        <f t="shared" si="0"/>
        <v>10980.4436771317</v>
      </c>
      <c r="L11" s="13"/>
    </row>
    <row r="12" spans="1:12">
      <c r="A12" s="3">
        <v>10</v>
      </c>
      <c r="B12" s="82" t="s">
        <v>33</v>
      </c>
      <c r="C12" s="27">
        <v>16183.598260014</v>
      </c>
      <c r="D12" s="27"/>
      <c r="E12" s="27"/>
      <c r="F12" s="27"/>
      <c r="G12" s="27"/>
      <c r="H12" s="27"/>
      <c r="I12" s="27">
        <v>2000</v>
      </c>
      <c r="J12" s="27">
        <v>3000</v>
      </c>
      <c r="K12" s="27">
        <f t="shared" si="0"/>
        <v>15183.598260014</v>
      </c>
      <c r="L12" s="13"/>
    </row>
    <row r="13" spans="1:12">
      <c r="A13" s="3">
        <v>11</v>
      </c>
      <c r="B13" s="82" t="s">
        <v>34</v>
      </c>
      <c r="C13" s="27">
        <v>11915.2725466047</v>
      </c>
      <c r="D13" s="27"/>
      <c r="E13" s="27"/>
      <c r="F13" s="27"/>
      <c r="G13" s="27"/>
      <c r="H13" s="27"/>
      <c r="I13" s="27">
        <v>2000</v>
      </c>
      <c r="J13" s="27">
        <v>3000</v>
      </c>
      <c r="K13" s="27">
        <f t="shared" si="0"/>
        <v>10915.2725466047</v>
      </c>
      <c r="L13" s="13"/>
    </row>
    <row r="14" spans="1:12">
      <c r="A14" s="3">
        <v>12</v>
      </c>
      <c r="B14" s="82" t="s">
        <v>35</v>
      </c>
      <c r="C14" s="27">
        <v>-3197.33937964713</v>
      </c>
      <c r="D14" s="27"/>
      <c r="E14" s="27">
        <v>300</v>
      </c>
      <c r="F14" s="27"/>
      <c r="G14" s="27"/>
      <c r="H14" s="27"/>
      <c r="I14" s="27">
        <v>0</v>
      </c>
      <c r="J14" s="27">
        <v>0</v>
      </c>
      <c r="K14" s="27">
        <f t="shared" si="0"/>
        <v>-2897.33937964713</v>
      </c>
      <c r="L14" s="13"/>
    </row>
    <row r="15" spans="1:12">
      <c r="A15" s="3">
        <v>13</v>
      </c>
      <c r="B15" s="82" t="s">
        <v>36</v>
      </c>
      <c r="C15" s="27">
        <v>-2382.59873410205</v>
      </c>
      <c r="D15" s="27"/>
      <c r="E15" s="27"/>
      <c r="F15" s="27"/>
      <c r="G15" s="27"/>
      <c r="H15" s="27"/>
      <c r="I15" s="27">
        <v>0</v>
      </c>
      <c r="J15" s="27">
        <v>3000</v>
      </c>
      <c r="K15" s="27">
        <f t="shared" si="0"/>
        <v>-5382.59873410205</v>
      </c>
      <c r="L15" s="13"/>
    </row>
    <row r="16" spans="1:12">
      <c r="A16" s="3">
        <v>14</v>
      </c>
      <c r="B16" s="82" t="s">
        <v>37</v>
      </c>
      <c r="C16" s="27">
        <v>26871.8040361943</v>
      </c>
      <c r="D16" s="27"/>
      <c r="E16" s="27"/>
      <c r="F16" s="27">
        <v>-349</v>
      </c>
      <c r="G16" s="27">
        <v>-285</v>
      </c>
      <c r="H16" s="27"/>
      <c r="I16" s="27">
        <v>2000</v>
      </c>
      <c r="J16" s="27">
        <v>3000</v>
      </c>
      <c r="K16" s="27">
        <f t="shared" si="0"/>
        <v>25237.8040361943</v>
      </c>
      <c r="L16" s="13"/>
    </row>
    <row r="17" spans="1:12">
      <c r="A17" s="3">
        <v>15</v>
      </c>
      <c r="B17" s="82" t="s">
        <v>38</v>
      </c>
      <c r="C17" s="27">
        <v>68318.6487531011</v>
      </c>
      <c r="D17" s="27"/>
      <c r="E17" s="27"/>
      <c r="F17" s="27">
        <v>-528</v>
      </c>
      <c r="G17" s="27">
        <v>-175</v>
      </c>
      <c r="H17" s="27">
        <v>1000</v>
      </c>
      <c r="I17" s="27">
        <v>2000</v>
      </c>
      <c r="J17" s="27">
        <v>4000</v>
      </c>
      <c r="K17" s="27">
        <f t="shared" si="0"/>
        <v>66615.6487531011</v>
      </c>
      <c r="L17" s="13"/>
    </row>
    <row r="18" spans="1:12">
      <c r="A18" s="3">
        <v>16</v>
      </c>
      <c r="B18" s="82" t="s">
        <v>39</v>
      </c>
      <c r="C18" s="27">
        <v>21571.12314551</v>
      </c>
      <c r="D18" s="27"/>
      <c r="E18" s="27">
        <v>300</v>
      </c>
      <c r="F18" s="27">
        <v>-1405</v>
      </c>
      <c r="G18" s="27"/>
      <c r="H18" s="27"/>
      <c r="I18" s="27">
        <v>2000</v>
      </c>
      <c r="J18" s="27">
        <v>2000</v>
      </c>
      <c r="K18" s="27">
        <f t="shared" si="0"/>
        <v>20466.12314551</v>
      </c>
      <c r="L18" s="13"/>
    </row>
    <row r="19" spans="1:12">
      <c r="A19" s="3">
        <v>17</v>
      </c>
      <c r="B19" s="82" t="s">
        <v>40</v>
      </c>
      <c r="C19" s="27">
        <v>19085.6055967528</v>
      </c>
      <c r="D19" s="27"/>
      <c r="E19" s="27">
        <v>300</v>
      </c>
      <c r="F19" s="27"/>
      <c r="G19" s="27"/>
      <c r="H19" s="27"/>
      <c r="I19" s="27">
        <v>2000</v>
      </c>
      <c r="J19" s="27">
        <v>2500</v>
      </c>
      <c r="K19" s="27">
        <f t="shared" si="0"/>
        <v>18885.6055967528</v>
      </c>
      <c r="L19" s="13"/>
    </row>
    <row r="20" spans="1:12">
      <c r="A20" s="3">
        <v>18</v>
      </c>
      <c r="B20" s="82" t="s">
        <v>41</v>
      </c>
      <c r="C20" s="27">
        <v>46117.856624999</v>
      </c>
      <c r="D20" s="27"/>
      <c r="E20" s="27"/>
      <c r="F20" s="27"/>
      <c r="G20" s="27"/>
      <c r="H20" s="27"/>
      <c r="I20" s="27">
        <v>2000</v>
      </c>
      <c r="J20" s="27">
        <v>3000</v>
      </c>
      <c r="K20" s="27">
        <f t="shared" si="0"/>
        <v>45117.856624999</v>
      </c>
      <c r="L20" s="13"/>
    </row>
    <row r="21" spans="1:12">
      <c r="A21" s="3">
        <v>19</v>
      </c>
      <c r="B21" s="82" t="s">
        <v>42</v>
      </c>
      <c r="C21" s="27">
        <v>81962.3178778815</v>
      </c>
      <c r="D21" s="27"/>
      <c r="E21" s="27"/>
      <c r="F21" s="27"/>
      <c r="G21" s="27"/>
      <c r="H21" s="27"/>
      <c r="I21" s="27">
        <v>2000</v>
      </c>
      <c r="J21" s="27">
        <v>5000</v>
      </c>
      <c r="K21" s="27">
        <f t="shared" si="0"/>
        <v>78962.3178778815</v>
      </c>
      <c r="L21" s="13"/>
    </row>
    <row r="22" spans="1:12">
      <c r="A22" s="3">
        <v>20</v>
      </c>
      <c r="B22" s="82" t="s">
        <v>43</v>
      </c>
      <c r="C22" s="27">
        <v>31659.0303237617</v>
      </c>
      <c r="D22" s="27"/>
      <c r="E22" s="27">
        <v>300</v>
      </c>
      <c r="F22" s="27"/>
      <c r="G22" s="27"/>
      <c r="H22" s="27"/>
      <c r="I22" s="27">
        <v>2000</v>
      </c>
      <c r="J22" s="27">
        <v>3000</v>
      </c>
      <c r="K22" s="27">
        <f t="shared" si="0"/>
        <v>30959.0303237617</v>
      </c>
      <c r="L22" s="13"/>
    </row>
    <row r="23" spans="1:12">
      <c r="A23" s="3">
        <v>21</v>
      </c>
      <c r="B23" s="82" t="s">
        <v>44</v>
      </c>
      <c r="C23" s="27">
        <v>18611.2784693842</v>
      </c>
      <c r="D23" s="27"/>
      <c r="E23" s="27">
        <v>150</v>
      </c>
      <c r="F23" s="27"/>
      <c r="G23" s="27"/>
      <c r="H23" s="27"/>
      <c r="I23" s="27">
        <v>2000</v>
      </c>
      <c r="J23" s="27">
        <v>3000</v>
      </c>
      <c r="K23" s="27">
        <f t="shared" si="0"/>
        <v>17761.2784693842</v>
      </c>
      <c r="L23" s="13"/>
    </row>
    <row r="24" spans="1:12">
      <c r="A24" s="3">
        <v>22</v>
      </c>
      <c r="B24" s="82" t="s">
        <v>45</v>
      </c>
      <c r="C24" s="27">
        <v>8397.04463825082</v>
      </c>
      <c r="D24" s="27"/>
      <c r="E24" s="27">
        <v>300</v>
      </c>
      <c r="F24" s="27"/>
      <c r="G24" s="27"/>
      <c r="H24" s="27"/>
      <c r="I24" s="27">
        <v>2000</v>
      </c>
      <c r="J24" s="27">
        <v>2900</v>
      </c>
      <c r="K24" s="27">
        <f t="shared" si="0"/>
        <v>7797.04463825082</v>
      </c>
      <c r="L24" s="13"/>
    </row>
    <row r="25" spans="1:12">
      <c r="A25" s="3">
        <v>23</v>
      </c>
      <c r="B25" s="82" t="s">
        <v>46</v>
      </c>
      <c r="C25" s="27">
        <v>26275.6727901728</v>
      </c>
      <c r="D25" s="27"/>
      <c r="E25" s="27"/>
      <c r="F25" s="27"/>
      <c r="G25" s="27"/>
      <c r="H25" s="27"/>
      <c r="I25" s="27">
        <v>2000</v>
      </c>
      <c r="J25" s="27">
        <v>4500</v>
      </c>
      <c r="K25" s="27">
        <f t="shared" si="0"/>
        <v>23775.6727901728</v>
      </c>
      <c r="L25" s="13"/>
    </row>
    <row r="26" spans="1:12">
      <c r="A26" s="3">
        <v>24</v>
      </c>
      <c r="B26" s="82" t="s">
        <v>47</v>
      </c>
      <c r="C26" s="27">
        <v>46442.4901020899</v>
      </c>
      <c r="D26" s="27"/>
      <c r="E26" s="27"/>
      <c r="F26" s="27"/>
      <c r="G26" s="27"/>
      <c r="H26" s="27"/>
      <c r="I26" s="27">
        <v>2000</v>
      </c>
      <c r="J26" s="27">
        <v>4000</v>
      </c>
      <c r="K26" s="27">
        <f t="shared" si="0"/>
        <v>44442.4901020899</v>
      </c>
      <c r="L26" s="13"/>
    </row>
    <row r="27" spans="1:12">
      <c r="A27" s="3">
        <v>25</v>
      </c>
      <c r="B27" s="82" t="s">
        <v>48</v>
      </c>
      <c r="C27" s="27">
        <v>3274.58410804061</v>
      </c>
      <c r="D27" s="27"/>
      <c r="E27" s="27"/>
      <c r="F27" s="27"/>
      <c r="G27" s="27"/>
      <c r="H27" s="27">
        <v>2000</v>
      </c>
      <c r="I27" s="27">
        <v>2000</v>
      </c>
      <c r="J27" s="27">
        <v>3000</v>
      </c>
      <c r="K27" s="27">
        <f t="shared" si="0"/>
        <v>4274.58410804061</v>
      </c>
      <c r="L27" s="13"/>
    </row>
    <row r="28" spans="1:12">
      <c r="A28" s="3">
        <v>26</v>
      </c>
      <c r="B28" s="82" t="s">
        <v>49</v>
      </c>
      <c r="C28" s="27">
        <v>43863.6032451107</v>
      </c>
      <c r="D28" s="27"/>
      <c r="E28" s="27">
        <v>375</v>
      </c>
      <c r="F28" s="27"/>
      <c r="G28" s="27"/>
      <c r="H28" s="27"/>
      <c r="I28" s="27">
        <v>2000</v>
      </c>
      <c r="J28" s="27">
        <v>2900</v>
      </c>
      <c r="K28" s="27">
        <f t="shared" si="0"/>
        <v>43338.6032451107</v>
      </c>
      <c r="L28" s="13"/>
    </row>
    <row r="29" spans="1:12">
      <c r="A29" s="3">
        <v>27</v>
      </c>
      <c r="B29" s="82" t="s">
        <v>50</v>
      </c>
      <c r="C29" s="27">
        <v>5569.32021222938</v>
      </c>
      <c r="D29" s="27"/>
      <c r="E29" s="27">
        <v>300</v>
      </c>
      <c r="F29" s="27">
        <v>-20</v>
      </c>
      <c r="G29" s="27">
        <v>-175</v>
      </c>
      <c r="H29" s="27"/>
      <c r="I29" s="27">
        <v>2000</v>
      </c>
      <c r="J29" s="27">
        <v>3000</v>
      </c>
      <c r="K29" s="27">
        <f t="shared" si="0"/>
        <v>4674.32021222938</v>
      </c>
      <c r="L29" s="13"/>
    </row>
    <row r="30" spans="1:12">
      <c r="A30" s="3">
        <v>28</v>
      </c>
      <c r="B30" s="82" t="s">
        <v>51</v>
      </c>
      <c r="C30" s="27">
        <v>-2766.42850996543</v>
      </c>
      <c r="D30" s="27"/>
      <c r="E30" s="27"/>
      <c r="F30" s="27">
        <v>-20</v>
      </c>
      <c r="G30" s="27"/>
      <c r="H30" s="27"/>
      <c r="I30" s="27">
        <v>2000</v>
      </c>
      <c r="J30" s="27">
        <v>2400</v>
      </c>
      <c r="K30" s="27">
        <f t="shared" si="0"/>
        <v>-3186.42850996543</v>
      </c>
      <c r="L30" s="13"/>
    </row>
    <row r="31" spans="1:12">
      <c r="A31" s="3">
        <v>29</v>
      </c>
      <c r="B31" s="82" t="s">
        <v>52</v>
      </c>
      <c r="C31" s="27">
        <v>89310.5062151713</v>
      </c>
      <c r="D31" s="27"/>
      <c r="E31" s="27">
        <v>300</v>
      </c>
      <c r="F31" s="27"/>
      <c r="G31" s="27"/>
      <c r="H31" s="27"/>
      <c r="I31" s="27">
        <v>2000</v>
      </c>
      <c r="J31" s="27">
        <v>5000</v>
      </c>
      <c r="K31" s="27">
        <f t="shared" si="0"/>
        <v>86610.5062151713</v>
      </c>
      <c r="L31" s="13"/>
    </row>
    <row r="32" spans="1:12">
      <c r="A32" s="3">
        <v>30</v>
      </c>
      <c r="B32" s="82" t="s">
        <v>53</v>
      </c>
      <c r="C32" s="27">
        <v>-4333.98231418322</v>
      </c>
      <c r="D32" s="27"/>
      <c r="E32" s="27"/>
      <c r="F32" s="27"/>
      <c r="G32" s="27"/>
      <c r="H32" s="27"/>
      <c r="I32" s="27">
        <v>2000</v>
      </c>
      <c r="J32" s="27">
        <v>3000</v>
      </c>
      <c r="K32" s="27">
        <f t="shared" si="0"/>
        <v>-5333.98231418322</v>
      </c>
      <c r="L32" s="13"/>
    </row>
    <row r="33" spans="1:12">
      <c r="A33" s="3">
        <v>31</v>
      </c>
      <c r="B33" s="82" t="s">
        <v>54</v>
      </c>
      <c r="C33" s="27">
        <v>31739.902497824</v>
      </c>
      <c r="D33" s="27"/>
      <c r="E33" s="27"/>
      <c r="F33" s="27"/>
      <c r="G33" s="27"/>
      <c r="H33" s="27"/>
      <c r="I33" s="27">
        <v>2000</v>
      </c>
      <c r="J33" s="27">
        <v>3000</v>
      </c>
      <c r="K33" s="27">
        <f t="shared" si="0"/>
        <v>30739.902497824</v>
      </c>
      <c r="L33" s="13"/>
    </row>
    <row r="34" spans="1:12">
      <c r="A34" s="3">
        <v>32</v>
      </c>
      <c r="B34" s="82" t="s">
        <v>55</v>
      </c>
      <c r="C34" s="27">
        <v>9619.51403812865</v>
      </c>
      <c r="D34" s="27"/>
      <c r="E34" s="27"/>
      <c r="F34" s="27">
        <v>-683</v>
      </c>
      <c r="G34" s="27"/>
      <c r="H34" s="27"/>
      <c r="I34" s="27">
        <v>2000</v>
      </c>
      <c r="J34" s="27">
        <v>3000</v>
      </c>
      <c r="K34" s="27">
        <f t="shared" si="0"/>
        <v>7936.51403812865</v>
      </c>
      <c r="L34" s="13"/>
    </row>
    <row r="35" spans="1:12">
      <c r="A35" s="3">
        <v>33</v>
      </c>
      <c r="B35" s="82" t="s">
        <v>56</v>
      </c>
      <c r="C35" s="27">
        <v>10623.331411967</v>
      </c>
      <c r="D35" s="27"/>
      <c r="E35" s="27">
        <v>150</v>
      </c>
      <c r="F35" s="27"/>
      <c r="G35" s="27"/>
      <c r="H35" s="27"/>
      <c r="I35" s="27">
        <v>2000</v>
      </c>
      <c r="J35" s="27">
        <v>3500</v>
      </c>
      <c r="K35" s="27">
        <f t="shared" si="0"/>
        <v>9273.331411967</v>
      </c>
      <c r="L35" s="13"/>
    </row>
    <row r="36" spans="1:12">
      <c r="A36" s="3">
        <v>34</v>
      </c>
      <c r="B36" s="82" t="s">
        <v>57</v>
      </c>
      <c r="C36" s="27">
        <v>23276.900994849</v>
      </c>
      <c r="D36" s="27"/>
      <c r="E36" s="27">
        <v>300</v>
      </c>
      <c r="F36" s="27"/>
      <c r="G36" s="27"/>
      <c r="H36" s="27"/>
      <c r="I36" s="27">
        <v>2000</v>
      </c>
      <c r="J36" s="27">
        <v>3000</v>
      </c>
      <c r="K36" s="27">
        <f t="shared" si="0"/>
        <v>22576.900994849</v>
      </c>
      <c r="L36" s="13"/>
    </row>
    <row r="37" spans="1:12">
      <c r="A37" s="3">
        <v>35</v>
      </c>
      <c r="B37" s="82" t="s">
        <v>58</v>
      </c>
      <c r="C37" s="27">
        <v>38279.6677427337</v>
      </c>
      <c r="D37" s="27"/>
      <c r="E37" s="27"/>
      <c r="F37" s="27"/>
      <c r="G37" s="27"/>
      <c r="H37" s="27"/>
      <c r="I37" s="27">
        <v>2000</v>
      </c>
      <c r="J37" s="27">
        <v>3500</v>
      </c>
      <c r="K37" s="27">
        <f t="shared" si="0"/>
        <v>36779.6677427337</v>
      </c>
      <c r="L37" s="13"/>
    </row>
    <row r="38" spans="1:12">
      <c r="A38" s="3">
        <v>36</v>
      </c>
      <c r="B38" s="82" t="s">
        <v>59</v>
      </c>
      <c r="C38" s="27">
        <v>34395.5661595221</v>
      </c>
      <c r="D38" s="27"/>
      <c r="E38" s="27">
        <v>150</v>
      </c>
      <c r="F38" s="27"/>
      <c r="G38" s="27"/>
      <c r="H38" s="27"/>
      <c r="I38" s="27">
        <v>2000</v>
      </c>
      <c r="J38" s="27">
        <v>3000</v>
      </c>
      <c r="K38" s="27">
        <f t="shared" si="0"/>
        <v>33545.5661595221</v>
      </c>
      <c r="L38" s="13"/>
    </row>
    <row r="39" spans="1:12">
      <c r="A39" s="3">
        <v>37</v>
      </c>
      <c r="B39" s="82" t="s">
        <v>60</v>
      </c>
      <c r="C39" s="27">
        <v>27434.1744495327</v>
      </c>
      <c r="D39" s="27"/>
      <c r="E39" s="27">
        <v>300</v>
      </c>
      <c r="F39" s="27"/>
      <c r="G39" s="27"/>
      <c r="H39" s="27"/>
      <c r="I39" s="27">
        <v>2000</v>
      </c>
      <c r="J39" s="27">
        <v>3000</v>
      </c>
      <c r="K39" s="27">
        <f t="shared" si="0"/>
        <v>26734.1744495327</v>
      </c>
      <c r="L39" s="13"/>
    </row>
    <row r="40" spans="1:12">
      <c r="A40" s="3">
        <v>38</v>
      </c>
      <c r="B40" s="82" t="s">
        <v>61</v>
      </c>
      <c r="C40" s="27">
        <v>36769.4220623206</v>
      </c>
      <c r="D40" s="27"/>
      <c r="E40" s="27">
        <v>150</v>
      </c>
      <c r="F40" s="27">
        <v>-683</v>
      </c>
      <c r="G40" s="27"/>
      <c r="H40" s="27"/>
      <c r="I40" s="27">
        <v>2000</v>
      </c>
      <c r="J40" s="27">
        <v>4000</v>
      </c>
      <c r="K40" s="27">
        <f t="shared" si="0"/>
        <v>34236.4220623206</v>
      </c>
      <c r="L40" s="13"/>
    </row>
    <row r="41" spans="1:12">
      <c r="A41" s="3">
        <v>39</v>
      </c>
      <c r="B41" s="82" t="s">
        <v>62</v>
      </c>
      <c r="C41" s="27">
        <v>38134.6399304432</v>
      </c>
      <c r="D41" s="27"/>
      <c r="E41" s="27"/>
      <c r="F41" s="27"/>
      <c r="G41" s="27">
        <v>-110</v>
      </c>
      <c r="H41" s="27"/>
      <c r="I41" s="27">
        <v>2000</v>
      </c>
      <c r="J41" s="27">
        <v>3300</v>
      </c>
      <c r="K41" s="27">
        <f t="shared" si="0"/>
        <v>36724.6399304432</v>
      </c>
      <c r="L41" s="13"/>
    </row>
    <row r="42" spans="1:12">
      <c r="A42" s="3">
        <v>40</v>
      </c>
      <c r="B42" s="82" t="s">
        <v>63</v>
      </c>
      <c r="C42" s="27">
        <v>31024.3607686957</v>
      </c>
      <c r="D42" s="27"/>
      <c r="E42" s="27"/>
      <c r="F42" s="27">
        <v>-155</v>
      </c>
      <c r="G42" s="27">
        <v>-110</v>
      </c>
      <c r="H42" s="27">
        <v>3000</v>
      </c>
      <c r="I42" s="27">
        <v>2000</v>
      </c>
      <c r="J42" s="27">
        <v>2900</v>
      </c>
      <c r="K42" s="27">
        <f t="shared" si="0"/>
        <v>32859.3607686957</v>
      </c>
      <c r="L42" s="13"/>
    </row>
    <row r="43" spans="1:12">
      <c r="A43" s="3">
        <v>41</v>
      </c>
      <c r="B43" s="82" t="s">
        <v>64</v>
      </c>
      <c r="C43" s="27">
        <v>26824.9250062526</v>
      </c>
      <c r="D43" s="27"/>
      <c r="E43" s="27">
        <v>150</v>
      </c>
      <c r="F43" s="27"/>
      <c r="G43" s="27"/>
      <c r="H43" s="27"/>
      <c r="I43" s="27">
        <v>2000</v>
      </c>
      <c r="J43" s="27">
        <v>2900</v>
      </c>
      <c r="K43" s="27">
        <f t="shared" si="0"/>
        <v>26074.9250062526</v>
      </c>
      <c r="L43" s="13"/>
    </row>
    <row r="44" spans="1:12">
      <c r="A44" s="3">
        <v>42</v>
      </c>
      <c r="B44" s="82" t="s">
        <v>65</v>
      </c>
      <c r="C44" s="27">
        <v>-1699.24261903563</v>
      </c>
      <c r="D44" s="27"/>
      <c r="E44" s="27"/>
      <c r="F44" s="27"/>
      <c r="G44" s="27"/>
      <c r="H44" s="27"/>
      <c r="I44" s="27">
        <v>2000</v>
      </c>
      <c r="J44" s="27">
        <v>2900</v>
      </c>
      <c r="K44" s="27">
        <f t="shared" si="0"/>
        <v>-2599.24261903563</v>
      </c>
      <c r="L44" s="13"/>
    </row>
    <row r="45" spans="1:12">
      <c r="A45" s="3">
        <v>43</v>
      </c>
      <c r="B45" s="82" t="s">
        <v>66</v>
      </c>
      <c r="C45" s="27">
        <v>51153.7053973206</v>
      </c>
      <c r="D45" s="27"/>
      <c r="E45" s="27"/>
      <c r="F45" s="27"/>
      <c r="G45" s="27"/>
      <c r="H45" s="27"/>
      <c r="I45" s="27">
        <v>2000</v>
      </c>
      <c r="J45" s="27">
        <v>4000</v>
      </c>
      <c r="K45" s="27">
        <f t="shared" si="0"/>
        <v>49153.7053973206</v>
      </c>
      <c r="L45" s="13"/>
    </row>
    <row r="46" spans="1:12">
      <c r="A46" s="3">
        <v>44</v>
      </c>
      <c r="B46" s="82" t="s">
        <v>67</v>
      </c>
      <c r="C46" s="27">
        <v>42453.7708061309</v>
      </c>
      <c r="D46" s="27"/>
      <c r="E46" s="27"/>
      <c r="F46" s="27"/>
      <c r="G46" s="27"/>
      <c r="H46" s="27"/>
      <c r="I46" s="27">
        <v>2000</v>
      </c>
      <c r="J46" s="27">
        <v>4000</v>
      </c>
      <c r="K46" s="27">
        <f t="shared" si="0"/>
        <v>40453.7708061309</v>
      </c>
      <c r="L46" s="13"/>
    </row>
    <row r="47" spans="1:12">
      <c r="A47" s="3">
        <v>45</v>
      </c>
      <c r="B47" s="82" t="s">
        <v>68</v>
      </c>
      <c r="C47" s="27">
        <v>19348.6382538047</v>
      </c>
      <c r="D47" s="27"/>
      <c r="E47" s="27"/>
      <c r="F47" s="27"/>
      <c r="G47" s="27"/>
      <c r="H47" s="27"/>
      <c r="I47" s="27">
        <v>2000</v>
      </c>
      <c r="J47" s="27">
        <v>3000</v>
      </c>
      <c r="K47" s="27">
        <f t="shared" si="0"/>
        <v>18348.6382538047</v>
      </c>
      <c r="L47" s="13"/>
    </row>
    <row r="48" spans="1:12">
      <c r="A48" s="3">
        <v>46</v>
      </c>
      <c r="B48" s="82" t="s">
        <v>69</v>
      </c>
      <c r="C48" s="27">
        <v>33558.3347864844</v>
      </c>
      <c r="D48" s="27"/>
      <c r="E48" s="27"/>
      <c r="F48" s="27"/>
      <c r="G48" s="27"/>
      <c r="H48" s="27"/>
      <c r="I48" s="27">
        <v>2000</v>
      </c>
      <c r="J48" s="27">
        <v>3300</v>
      </c>
      <c r="K48" s="27">
        <f t="shared" si="0"/>
        <v>32258.3347864844</v>
      </c>
      <c r="L48" s="13"/>
    </row>
    <row r="49" spans="1:12">
      <c r="A49" s="3">
        <v>47</v>
      </c>
      <c r="B49" s="82" t="s">
        <v>70</v>
      </c>
      <c r="C49" s="27">
        <v>-5314.15646825454</v>
      </c>
      <c r="D49" s="27"/>
      <c r="E49" s="27">
        <v>300</v>
      </c>
      <c r="F49" s="27"/>
      <c r="G49" s="27"/>
      <c r="H49" s="27"/>
      <c r="I49" s="27">
        <v>2000</v>
      </c>
      <c r="J49" s="27">
        <v>3000</v>
      </c>
      <c r="K49" s="27">
        <f t="shared" si="0"/>
        <v>-6014.15646825454</v>
      </c>
      <c r="L49" s="13"/>
    </row>
    <row r="50" spans="1:12">
      <c r="A50" s="3">
        <v>48</v>
      </c>
      <c r="B50" s="82" t="s">
        <v>71</v>
      </c>
      <c r="C50" s="27">
        <v>16582.3276643655</v>
      </c>
      <c r="D50" s="27"/>
      <c r="E50" s="27"/>
      <c r="F50" s="27">
        <v>-155</v>
      </c>
      <c r="G50" s="27"/>
      <c r="H50" s="27"/>
      <c r="I50" s="27">
        <v>2000</v>
      </c>
      <c r="J50" s="27">
        <v>3000</v>
      </c>
      <c r="K50" s="27">
        <f t="shared" si="0"/>
        <v>15427.3276643655</v>
      </c>
      <c r="L50" s="13"/>
    </row>
    <row r="51" spans="1:12">
      <c r="A51" s="3">
        <v>49</v>
      </c>
      <c r="B51" s="82" t="s">
        <v>72</v>
      </c>
      <c r="C51" s="27">
        <v>11748.9107686956</v>
      </c>
      <c r="D51" s="27"/>
      <c r="E51" s="27"/>
      <c r="F51" s="27"/>
      <c r="G51" s="27"/>
      <c r="H51" s="27"/>
      <c r="I51" s="27">
        <v>2000</v>
      </c>
      <c r="J51" s="27">
        <v>3500</v>
      </c>
      <c r="K51" s="27">
        <f t="shared" si="0"/>
        <v>10248.9107686956</v>
      </c>
      <c r="L51" s="13"/>
    </row>
    <row r="52" spans="1:12">
      <c r="A52" s="3">
        <v>50</v>
      </c>
      <c r="B52" s="82" t="s">
        <v>73</v>
      </c>
      <c r="C52" s="27">
        <v>41819.3220185051</v>
      </c>
      <c r="D52" s="27"/>
      <c r="E52" s="27"/>
      <c r="F52" s="27"/>
      <c r="G52" s="27"/>
      <c r="H52" s="27"/>
      <c r="I52" s="27">
        <v>2000</v>
      </c>
      <c r="J52" s="27">
        <v>3500</v>
      </c>
      <c r="K52" s="27">
        <f t="shared" si="0"/>
        <v>40319.3220185051</v>
      </c>
      <c r="L52" s="13"/>
    </row>
    <row r="53" spans="1:12">
      <c r="A53" s="3">
        <v>51</v>
      </c>
      <c r="B53" s="82" t="s">
        <v>74</v>
      </c>
      <c r="C53" s="27">
        <v>5897.00639510979</v>
      </c>
      <c r="D53" s="27"/>
      <c r="E53" s="27"/>
      <c r="F53" s="27"/>
      <c r="G53" s="27"/>
      <c r="H53" s="27"/>
      <c r="I53" s="27">
        <v>0</v>
      </c>
      <c r="J53" s="27">
        <v>3000</v>
      </c>
      <c r="K53" s="27">
        <f t="shared" si="0"/>
        <v>2897.00639510979</v>
      </c>
      <c r="L53" s="13"/>
    </row>
    <row r="54" spans="1:12">
      <c r="A54" s="3">
        <v>52</v>
      </c>
      <c r="B54" s="82" t="s">
        <v>75</v>
      </c>
      <c r="C54" s="27">
        <v>28593.6705012822</v>
      </c>
      <c r="D54" s="27"/>
      <c r="E54" s="27">
        <v>300</v>
      </c>
      <c r="F54" s="27"/>
      <c r="G54" s="27"/>
      <c r="H54" s="27"/>
      <c r="I54" s="27">
        <v>2000</v>
      </c>
      <c r="J54" s="27">
        <v>3000</v>
      </c>
      <c r="K54" s="27">
        <f t="shared" si="0"/>
        <v>27893.6705012822</v>
      </c>
      <c r="L54" s="13"/>
    </row>
    <row r="55" spans="1:12">
      <c r="A55" s="3">
        <v>53</v>
      </c>
      <c r="B55" s="82" t="s">
        <v>76</v>
      </c>
      <c r="C55" s="27">
        <v>27888.0386912704</v>
      </c>
      <c r="D55" s="27"/>
      <c r="E55" s="27"/>
      <c r="F55" s="27">
        <v>-155</v>
      </c>
      <c r="G55" s="27"/>
      <c r="H55" s="27"/>
      <c r="I55" s="27">
        <v>2000</v>
      </c>
      <c r="J55" s="27">
        <v>3200</v>
      </c>
      <c r="K55" s="27">
        <f t="shared" si="0"/>
        <v>26533.0386912704</v>
      </c>
      <c r="L55" s="13"/>
    </row>
    <row r="56" spans="1:12">
      <c r="A56" s="3">
        <v>54</v>
      </c>
      <c r="B56" s="82" t="s">
        <v>77</v>
      </c>
      <c r="C56" s="27">
        <v>50307.202230305</v>
      </c>
      <c r="D56" s="27"/>
      <c r="E56" s="27">
        <v>150</v>
      </c>
      <c r="F56" s="27"/>
      <c r="G56" s="27">
        <v>-175</v>
      </c>
      <c r="H56" s="27"/>
      <c r="I56" s="27">
        <v>2000</v>
      </c>
      <c r="J56" s="27">
        <v>4000</v>
      </c>
      <c r="K56" s="27">
        <f t="shared" si="0"/>
        <v>48282.202230305</v>
      </c>
      <c r="L56" s="13"/>
    </row>
    <row r="57" spans="1:12">
      <c r="A57" s="3">
        <v>55</v>
      </c>
      <c r="B57" s="82" t="s">
        <v>78</v>
      </c>
      <c r="C57" s="27">
        <v>15640.766471243</v>
      </c>
      <c r="D57" s="27"/>
      <c r="E57" s="27"/>
      <c r="F57" s="27"/>
      <c r="G57" s="27"/>
      <c r="H57" s="27"/>
      <c r="I57" s="27">
        <v>2000</v>
      </c>
      <c r="J57" s="27">
        <v>3000</v>
      </c>
      <c r="K57" s="27">
        <f t="shared" si="0"/>
        <v>14640.766471243</v>
      </c>
      <c r="L57" s="13"/>
    </row>
    <row r="58" spans="1:12">
      <c r="A58" s="3">
        <v>56</v>
      </c>
      <c r="B58" s="82" t="s">
        <v>79</v>
      </c>
      <c r="C58" s="27">
        <v>7484.60745876682</v>
      </c>
      <c r="D58" s="27"/>
      <c r="E58" s="27">
        <v>150</v>
      </c>
      <c r="F58" s="27"/>
      <c r="G58" s="27"/>
      <c r="H58" s="27"/>
      <c r="I58" s="27">
        <v>2000</v>
      </c>
      <c r="J58" s="27">
        <v>3000</v>
      </c>
      <c r="K58" s="27">
        <f t="shared" si="0"/>
        <v>6634.60745876682</v>
      </c>
      <c r="L58" s="13"/>
    </row>
    <row r="59" spans="1:12">
      <c r="A59" s="3">
        <v>57</v>
      </c>
      <c r="B59" s="82" t="s">
        <v>80</v>
      </c>
      <c r="C59" s="27">
        <v>34111.1781690677</v>
      </c>
      <c r="D59" s="27"/>
      <c r="E59" s="27">
        <v>300</v>
      </c>
      <c r="F59" s="27"/>
      <c r="G59" s="27"/>
      <c r="H59" s="27"/>
      <c r="I59" s="27">
        <v>2000</v>
      </c>
      <c r="J59" s="27">
        <v>3000</v>
      </c>
      <c r="K59" s="27">
        <f t="shared" si="0"/>
        <v>33411.1781690677</v>
      </c>
      <c r="L59" s="13"/>
    </row>
    <row r="60" spans="1:12">
      <c r="A60" s="3">
        <v>58</v>
      </c>
      <c r="B60" s="82" t="s">
        <v>81</v>
      </c>
      <c r="C60" s="27">
        <v>11761.9912311505</v>
      </c>
      <c r="D60" s="27"/>
      <c r="E60" s="27">
        <v>150</v>
      </c>
      <c r="F60" s="27"/>
      <c r="G60" s="27"/>
      <c r="H60" s="27"/>
      <c r="I60" s="27">
        <v>2000</v>
      </c>
      <c r="J60" s="27">
        <v>3000</v>
      </c>
      <c r="K60" s="27">
        <f t="shared" si="0"/>
        <v>10911.9912311505</v>
      </c>
      <c r="L60" s="13"/>
    </row>
    <row r="61" spans="1:12">
      <c r="A61" s="3">
        <v>59</v>
      </c>
      <c r="B61" s="82" t="s">
        <v>82</v>
      </c>
      <c r="C61" s="27">
        <v>50741.4523753867</v>
      </c>
      <c r="D61" s="27"/>
      <c r="E61" s="27"/>
      <c r="F61" s="27">
        <v>-20</v>
      </c>
      <c r="G61" s="27"/>
      <c r="H61" s="27">
        <v>3000</v>
      </c>
      <c r="I61" s="27">
        <v>2000</v>
      </c>
      <c r="J61" s="27">
        <v>3000</v>
      </c>
      <c r="K61" s="27">
        <f t="shared" si="0"/>
        <v>52721.4523753867</v>
      </c>
      <c r="L61" s="13"/>
    </row>
    <row r="62" spans="1:12">
      <c r="A62" s="3">
        <v>60</v>
      </c>
      <c r="B62" s="82" t="s">
        <v>83</v>
      </c>
      <c r="C62" s="27">
        <v>30623.1675724125</v>
      </c>
      <c r="D62" s="27"/>
      <c r="E62" s="27"/>
      <c r="F62" s="27">
        <v>-349</v>
      </c>
      <c r="G62" s="27"/>
      <c r="H62" s="27">
        <v>2500</v>
      </c>
      <c r="I62" s="27">
        <v>2000</v>
      </c>
      <c r="J62" s="27">
        <v>3000</v>
      </c>
      <c r="K62" s="27">
        <f t="shared" si="0"/>
        <v>31774.1675724125</v>
      </c>
      <c r="L62" s="13"/>
    </row>
    <row r="63" spans="1:12">
      <c r="A63" s="3">
        <v>61</v>
      </c>
      <c r="B63" s="82" t="s">
        <v>84</v>
      </c>
      <c r="C63" s="27">
        <v>-1599.26459074478</v>
      </c>
      <c r="D63" s="27"/>
      <c r="E63" s="27">
        <v>300</v>
      </c>
      <c r="F63" s="27"/>
      <c r="G63" s="27"/>
      <c r="H63" s="27"/>
      <c r="I63" s="27">
        <v>2000</v>
      </c>
      <c r="J63" s="27">
        <v>3000</v>
      </c>
      <c r="K63" s="27">
        <f t="shared" si="0"/>
        <v>-2299.26459074478</v>
      </c>
      <c r="L63" s="13"/>
    </row>
    <row r="64" spans="1:12">
      <c r="A64" s="3">
        <v>62</v>
      </c>
      <c r="B64" s="82" t="s">
        <v>85</v>
      </c>
      <c r="C64" s="27">
        <v>31894.4518650529</v>
      </c>
      <c r="D64" s="27"/>
      <c r="E64" s="27">
        <v>300</v>
      </c>
      <c r="F64" s="27">
        <v>-20</v>
      </c>
      <c r="G64" s="27"/>
      <c r="H64" s="27"/>
      <c r="I64" s="27">
        <v>2000</v>
      </c>
      <c r="J64" s="27">
        <v>3000</v>
      </c>
      <c r="K64" s="27">
        <f t="shared" si="0"/>
        <v>31174.4518650529</v>
      </c>
      <c r="L64" s="13"/>
    </row>
    <row r="65" spans="1:12">
      <c r="A65" s="3">
        <v>63</v>
      </c>
      <c r="B65" s="82" t="s">
        <v>86</v>
      </c>
      <c r="C65" s="27">
        <v>30646.5905227297</v>
      </c>
      <c r="D65" s="27"/>
      <c r="E65" s="27"/>
      <c r="F65" s="27">
        <v>-155</v>
      </c>
      <c r="G65" s="27">
        <v>-110</v>
      </c>
      <c r="H65" s="27"/>
      <c r="I65" s="27">
        <v>2000</v>
      </c>
      <c r="J65" s="27">
        <v>3300</v>
      </c>
      <c r="K65" s="27">
        <f t="shared" si="0"/>
        <v>29081.5905227297</v>
      </c>
      <c r="L65" s="13"/>
    </row>
    <row r="66" spans="1:12">
      <c r="A66" s="3">
        <v>64</v>
      </c>
      <c r="B66" s="82" t="s">
        <v>87</v>
      </c>
      <c r="C66" s="27">
        <v>1805.39966322807</v>
      </c>
      <c r="D66" s="27"/>
      <c r="E66" s="27">
        <v>300</v>
      </c>
      <c r="F66" s="27"/>
      <c r="G66" s="27"/>
      <c r="H66" s="27"/>
      <c r="I66" s="27">
        <v>0</v>
      </c>
      <c r="J66" s="27">
        <v>3000</v>
      </c>
      <c r="K66" s="27">
        <f t="shared" si="0"/>
        <v>-894.60033677193</v>
      </c>
      <c r="L66" s="13"/>
    </row>
    <row r="67" spans="1:12">
      <c r="A67" s="3">
        <v>65</v>
      </c>
      <c r="B67" s="82" t="s">
        <v>88</v>
      </c>
      <c r="C67" s="27">
        <v>66674.9057533056</v>
      </c>
      <c r="D67" s="27"/>
      <c r="E67" s="27">
        <v>300</v>
      </c>
      <c r="F67" s="27"/>
      <c r="G67" s="27"/>
      <c r="H67" s="27"/>
      <c r="I67" s="27">
        <v>2000</v>
      </c>
      <c r="J67" s="27">
        <v>3000</v>
      </c>
      <c r="K67" s="27">
        <f t="shared" si="0"/>
        <v>65974.9057533056</v>
      </c>
      <c r="L67" s="13"/>
    </row>
    <row r="68" spans="1:12">
      <c r="A68" s="3">
        <v>66</v>
      </c>
      <c r="B68" s="82" t="s">
        <v>89</v>
      </c>
      <c r="C68" s="27">
        <v>73036.0870027911</v>
      </c>
      <c r="D68" s="27"/>
      <c r="E68" s="27"/>
      <c r="F68" s="27"/>
      <c r="G68" s="27"/>
      <c r="H68" s="27"/>
      <c r="I68" s="27">
        <v>2000</v>
      </c>
      <c r="J68" s="27">
        <v>4000</v>
      </c>
      <c r="K68" s="27">
        <f t="shared" ref="K68:K105" si="1">C68+D68+E68+F68+G68+H68+I68-J68</f>
        <v>71036.0870027911</v>
      </c>
      <c r="L68" s="13"/>
    </row>
    <row r="69" spans="1:12">
      <c r="A69" s="3">
        <v>67</v>
      </c>
      <c r="B69" s="82" t="s">
        <v>90</v>
      </c>
      <c r="C69" s="27">
        <v>57366.7108906262</v>
      </c>
      <c r="D69" s="27"/>
      <c r="E69" s="27"/>
      <c r="F69" s="27"/>
      <c r="G69" s="27"/>
      <c r="H69" s="27"/>
      <c r="I69" s="27">
        <v>2000</v>
      </c>
      <c r="J69" s="27">
        <v>3000</v>
      </c>
      <c r="K69" s="27">
        <f t="shared" si="1"/>
        <v>56366.7108906262</v>
      </c>
      <c r="L69" s="13"/>
    </row>
    <row r="70" spans="1:12">
      <c r="A70" s="3">
        <v>68</v>
      </c>
      <c r="B70" s="82" t="s">
        <v>91</v>
      </c>
      <c r="C70" s="27">
        <v>7196.46812745174</v>
      </c>
      <c r="D70" s="27"/>
      <c r="E70" s="27"/>
      <c r="F70" s="27"/>
      <c r="G70" s="27"/>
      <c r="H70" s="27"/>
      <c r="I70" s="27">
        <v>2000</v>
      </c>
      <c r="J70" s="27">
        <v>2900</v>
      </c>
      <c r="K70" s="27">
        <f t="shared" si="1"/>
        <v>6296.46812745174</v>
      </c>
      <c r="L70" s="13"/>
    </row>
    <row r="71" spans="1:12">
      <c r="A71" s="3">
        <v>69</v>
      </c>
      <c r="B71" s="82" t="s">
        <v>92</v>
      </c>
      <c r="C71" s="27">
        <v>23903.529558073</v>
      </c>
      <c r="D71" s="27"/>
      <c r="E71" s="27">
        <v>300</v>
      </c>
      <c r="F71" s="27"/>
      <c r="G71" s="27"/>
      <c r="H71" s="27"/>
      <c r="I71" s="27">
        <v>2000</v>
      </c>
      <c r="J71" s="27">
        <v>2300</v>
      </c>
      <c r="K71" s="27">
        <f t="shared" si="1"/>
        <v>23903.529558073</v>
      </c>
      <c r="L71" s="13"/>
    </row>
    <row r="72" spans="1:12">
      <c r="A72" s="3">
        <v>70</v>
      </c>
      <c r="B72" s="82" t="s">
        <v>93</v>
      </c>
      <c r="C72" s="27">
        <v>27452.670078973</v>
      </c>
      <c r="D72" s="27"/>
      <c r="E72" s="27"/>
      <c r="F72" s="27"/>
      <c r="G72" s="27"/>
      <c r="H72" s="27"/>
      <c r="I72" s="27">
        <v>2000</v>
      </c>
      <c r="J72" s="27">
        <v>3000</v>
      </c>
      <c r="K72" s="27">
        <f t="shared" si="1"/>
        <v>26452.670078973</v>
      </c>
      <c r="L72" s="13"/>
    </row>
    <row r="73" spans="1:12">
      <c r="A73" s="3">
        <v>71</v>
      </c>
      <c r="B73" s="82" t="s">
        <v>94</v>
      </c>
      <c r="C73" s="27">
        <v>34668.5420992832</v>
      </c>
      <c r="D73" s="27"/>
      <c r="E73" s="27"/>
      <c r="F73" s="27"/>
      <c r="G73" s="27"/>
      <c r="H73" s="27"/>
      <c r="I73" s="27">
        <v>2000</v>
      </c>
      <c r="J73" s="27">
        <v>3000</v>
      </c>
      <c r="K73" s="27">
        <f t="shared" si="1"/>
        <v>33668.5420992832</v>
      </c>
      <c r="L73" s="13"/>
    </row>
    <row r="74" spans="1:12">
      <c r="A74" s="3">
        <v>72</v>
      </c>
      <c r="B74" s="82" t="s">
        <v>95</v>
      </c>
      <c r="C74" s="27">
        <v>27158.3042641765</v>
      </c>
      <c r="D74" s="27"/>
      <c r="E74" s="27"/>
      <c r="F74" s="27"/>
      <c r="G74" s="27"/>
      <c r="H74" s="27"/>
      <c r="I74" s="27">
        <v>2000</v>
      </c>
      <c r="J74" s="27">
        <v>3000</v>
      </c>
      <c r="K74" s="27">
        <f t="shared" si="1"/>
        <v>26158.3042641765</v>
      </c>
      <c r="L74" s="13"/>
    </row>
    <row r="75" spans="1:12">
      <c r="A75" s="3">
        <v>73</v>
      </c>
      <c r="B75" s="82" t="s">
        <v>96</v>
      </c>
      <c r="C75" s="27">
        <v>53936.3207686956</v>
      </c>
      <c r="D75" s="27"/>
      <c r="E75" s="27"/>
      <c r="F75" s="27"/>
      <c r="G75" s="27"/>
      <c r="H75" s="27">
        <v>2500</v>
      </c>
      <c r="I75" s="27">
        <v>2000</v>
      </c>
      <c r="J75" s="27">
        <v>3000</v>
      </c>
      <c r="K75" s="27">
        <f t="shared" si="1"/>
        <v>55436.3207686956</v>
      </c>
      <c r="L75" s="13"/>
    </row>
    <row r="76" spans="1:12">
      <c r="A76" s="3">
        <v>74</v>
      </c>
      <c r="B76" s="82" t="s">
        <v>97</v>
      </c>
      <c r="C76" s="27">
        <v>3199.02867667148</v>
      </c>
      <c r="D76" s="27"/>
      <c r="E76" s="27">
        <v>300</v>
      </c>
      <c r="F76" s="27">
        <v>-155</v>
      </c>
      <c r="G76" s="27"/>
      <c r="H76" s="27"/>
      <c r="I76" s="27">
        <v>2000</v>
      </c>
      <c r="J76" s="27">
        <v>3000</v>
      </c>
      <c r="K76" s="27">
        <f t="shared" si="1"/>
        <v>2344.02867667148</v>
      </c>
      <c r="L76" s="13"/>
    </row>
    <row r="77" spans="1:12">
      <c r="A77" s="3">
        <v>75</v>
      </c>
      <c r="B77" s="82" t="s">
        <v>98</v>
      </c>
      <c r="C77" s="27">
        <v>55176.7620765722</v>
      </c>
      <c r="D77" s="27"/>
      <c r="E77" s="27"/>
      <c r="F77" s="27"/>
      <c r="G77" s="27"/>
      <c r="H77" s="27"/>
      <c r="I77" s="27">
        <v>2000</v>
      </c>
      <c r="J77" s="27">
        <v>4000</v>
      </c>
      <c r="K77" s="27">
        <f t="shared" si="1"/>
        <v>53176.7620765722</v>
      </c>
      <c r="L77" s="13"/>
    </row>
    <row r="78" spans="1:12">
      <c r="A78" s="3">
        <v>76</v>
      </c>
      <c r="B78" s="82" t="s">
        <v>99</v>
      </c>
      <c r="C78" s="27">
        <v>28657.2469381088</v>
      </c>
      <c r="D78" s="27"/>
      <c r="E78" s="27"/>
      <c r="F78" s="27"/>
      <c r="G78" s="27"/>
      <c r="H78" s="27"/>
      <c r="I78" s="27">
        <v>2000</v>
      </c>
      <c r="J78" s="27">
        <v>3000</v>
      </c>
      <c r="K78" s="27">
        <f t="shared" si="1"/>
        <v>27657.2469381088</v>
      </c>
      <c r="L78" s="13"/>
    </row>
    <row r="79" spans="1:12">
      <c r="A79" s="3">
        <v>77</v>
      </c>
      <c r="B79" s="82" t="s">
        <v>100</v>
      </c>
      <c r="C79" s="27">
        <v>-7861.12283317201</v>
      </c>
      <c r="D79" s="27"/>
      <c r="E79" s="27">
        <v>150</v>
      </c>
      <c r="F79" s="27"/>
      <c r="G79" s="27"/>
      <c r="H79" s="27"/>
      <c r="I79" s="27">
        <v>2000</v>
      </c>
      <c r="J79" s="27">
        <v>1900</v>
      </c>
      <c r="K79" s="27">
        <f t="shared" si="1"/>
        <v>-7611.12283317201</v>
      </c>
      <c r="L79" s="13"/>
    </row>
    <row r="80" spans="1:12">
      <c r="A80" s="3">
        <v>78</v>
      </c>
      <c r="B80" s="82" t="s">
        <v>101</v>
      </c>
      <c r="C80" s="27">
        <v>-7582.03750265958</v>
      </c>
      <c r="D80" s="27"/>
      <c r="E80" s="27">
        <v>300</v>
      </c>
      <c r="F80" s="27"/>
      <c r="G80" s="27"/>
      <c r="H80" s="27"/>
      <c r="I80" s="27">
        <v>2000</v>
      </c>
      <c r="J80" s="27">
        <v>3000</v>
      </c>
      <c r="K80" s="27">
        <f t="shared" si="1"/>
        <v>-8282.03750265958</v>
      </c>
      <c r="L80" s="13"/>
    </row>
    <row r="81" spans="1:12">
      <c r="A81" s="3">
        <v>79</v>
      </c>
      <c r="B81" s="82" t="s">
        <v>102</v>
      </c>
      <c r="C81" s="27">
        <v>26258.1515509801</v>
      </c>
      <c r="D81" s="27"/>
      <c r="E81" s="27"/>
      <c r="F81" s="27"/>
      <c r="G81" s="27"/>
      <c r="H81" s="27"/>
      <c r="I81" s="27">
        <v>2000</v>
      </c>
      <c r="J81" s="27">
        <v>3000</v>
      </c>
      <c r="K81" s="27">
        <f t="shared" si="1"/>
        <v>25258.1515509801</v>
      </c>
      <c r="L81" s="13"/>
    </row>
    <row r="82" spans="1:12">
      <c r="A82" s="3">
        <v>80</v>
      </c>
      <c r="B82" s="82" t="s">
        <v>103</v>
      </c>
      <c r="C82" s="27">
        <v>-2043.5248355957</v>
      </c>
      <c r="D82" s="27"/>
      <c r="E82" s="27">
        <v>150</v>
      </c>
      <c r="F82" s="27"/>
      <c r="G82" s="27"/>
      <c r="H82" s="27"/>
      <c r="I82" s="27">
        <v>0</v>
      </c>
      <c r="J82" s="27">
        <v>3000</v>
      </c>
      <c r="K82" s="27">
        <f t="shared" si="1"/>
        <v>-4893.5248355957</v>
      </c>
      <c r="L82" s="13"/>
    </row>
    <row r="83" spans="1:12">
      <c r="A83" s="3">
        <v>81</v>
      </c>
      <c r="B83" s="82" t="s">
        <v>104</v>
      </c>
      <c r="C83" s="27">
        <v>46198.1307686957</v>
      </c>
      <c r="D83" s="27">
        <v>550</v>
      </c>
      <c r="E83" s="27">
        <v>300</v>
      </c>
      <c r="F83" s="27"/>
      <c r="G83" s="27">
        <v>-350</v>
      </c>
      <c r="H83" s="27"/>
      <c r="I83" s="27">
        <v>2000</v>
      </c>
      <c r="J83" s="27">
        <v>2800</v>
      </c>
      <c r="K83" s="27">
        <f t="shared" si="1"/>
        <v>45898.1307686957</v>
      </c>
      <c r="L83" s="13"/>
    </row>
    <row r="84" spans="1:12">
      <c r="A84" s="3">
        <v>82</v>
      </c>
      <c r="B84" s="82" t="s">
        <v>105</v>
      </c>
      <c r="C84" s="27">
        <v>-10086.7076854104</v>
      </c>
      <c r="D84" s="27"/>
      <c r="E84" s="27"/>
      <c r="F84" s="27">
        <v>-20</v>
      </c>
      <c r="G84" s="27">
        <v>-175</v>
      </c>
      <c r="H84" s="27"/>
      <c r="I84" s="27">
        <v>2000</v>
      </c>
      <c r="J84" s="27">
        <v>3000</v>
      </c>
      <c r="K84" s="27">
        <f t="shared" si="1"/>
        <v>-11281.7076854104</v>
      </c>
      <c r="L84" s="13"/>
    </row>
    <row r="85" spans="1:12">
      <c r="A85" s="3">
        <v>83</v>
      </c>
      <c r="B85" s="82" t="s">
        <v>106</v>
      </c>
      <c r="C85" s="27">
        <v>-10518.8873422612</v>
      </c>
      <c r="D85" s="27"/>
      <c r="E85" s="27">
        <v>150</v>
      </c>
      <c r="F85" s="27"/>
      <c r="G85" s="27"/>
      <c r="H85" s="27"/>
      <c r="I85" s="27">
        <v>0</v>
      </c>
      <c r="J85" s="27">
        <v>2000</v>
      </c>
      <c r="K85" s="27">
        <f t="shared" si="1"/>
        <v>-12368.8873422612</v>
      </c>
      <c r="L85" s="13"/>
    </row>
    <row r="86" spans="1:12">
      <c r="A86" s="3">
        <v>84</v>
      </c>
      <c r="B86" s="82" t="s">
        <v>107</v>
      </c>
      <c r="C86" s="27">
        <v>85894.6178411296</v>
      </c>
      <c r="D86" s="27"/>
      <c r="E86" s="27">
        <v>150</v>
      </c>
      <c r="F86" s="27"/>
      <c r="G86" s="27"/>
      <c r="H86" s="27"/>
      <c r="I86" s="27">
        <v>2000</v>
      </c>
      <c r="J86" s="27">
        <v>5000</v>
      </c>
      <c r="K86" s="27">
        <f t="shared" si="1"/>
        <v>83044.6178411296</v>
      </c>
      <c r="L86" s="13"/>
    </row>
    <row r="87" spans="1:12">
      <c r="A87" s="3">
        <v>85</v>
      </c>
      <c r="B87" s="82" t="s">
        <v>108</v>
      </c>
      <c r="C87" s="27">
        <v>39221.5240152926</v>
      </c>
      <c r="D87" s="27"/>
      <c r="E87" s="27">
        <v>150</v>
      </c>
      <c r="F87" s="27"/>
      <c r="G87" s="27"/>
      <c r="H87" s="27"/>
      <c r="I87" s="27">
        <v>2000</v>
      </c>
      <c r="J87" s="27">
        <v>3000</v>
      </c>
      <c r="K87" s="27">
        <f t="shared" si="1"/>
        <v>38371.5240152926</v>
      </c>
      <c r="L87" s="13"/>
    </row>
    <row r="88" spans="1:12">
      <c r="A88" s="3">
        <v>86</v>
      </c>
      <c r="B88" s="82" t="s">
        <v>109</v>
      </c>
      <c r="C88" s="27">
        <v>17942.6807686956</v>
      </c>
      <c r="D88" s="27"/>
      <c r="E88" s="27">
        <v>375</v>
      </c>
      <c r="F88" s="27"/>
      <c r="G88" s="27">
        <v>-175</v>
      </c>
      <c r="H88" s="27"/>
      <c r="I88" s="27">
        <v>2000</v>
      </c>
      <c r="J88" s="27">
        <v>3000</v>
      </c>
      <c r="K88" s="27">
        <f t="shared" si="1"/>
        <v>17142.6807686956</v>
      </c>
      <c r="L88" s="13"/>
    </row>
    <row r="89" spans="1:12">
      <c r="A89" s="3">
        <v>87</v>
      </c>
      <c r="B89" s="82" t="s">
        <v>110</v>
      </c>
      <c r="C89" s="27">
        <v>26434.4352495357</v>
      </c>
      <c r="D89" s="27"/>
      <c r="E89" s="27"/>
      <c r="F89" s="27"/>
      <c r="G89" s="27"/>
      <c r="H89" s="27"/>
      <c r="I89" s="27">
        <v>2000</v>
      </c>
      <c r="J89" s="27">
        <v>3000</v>
      </c>
      <c r="K89" s="27">
        <f t="shared" si="1"/>
        <v>25434.4352495357</v>
      </c>
      <c r="L89" s="13"/>
    </row>
    <row r="90" spans="1:12">
      <c r="A90" s="3">
        <v>88</v>
      </c>
      <c r="B90" s="83" t="s">
        <v>111</v>
      </c>
      <c r="C90" s="27">
        <v>10430.2789290223</v>
      </c>
      <c r="D90" s="27"/>
      <c r="E90" s="27"/>
      <c r="F90" s="27"/>
      <c r="G90" s="27"/>
      <c r="H90" s="27"/>
      <c r="I90" s="27">
        <v>2000</v>
      </c>
      <c r="J90" s="27">
        <v>3400</v>
      </c>
      <c r="K90" s="27">
        <f t="shared" si="1"/>
        <v>9030.2789290223</v>
      </c>
      <c r="L90" s="13"/>
    </row>
    <row r="91" spans="1:12">
      <c r="A91" s="3">
        <v>89</v>
      </c>
      <c r="B91" s="82" t="s">
        <v>112</v>
      </c>
      <c r="C91" s="27">
        <v>-10674.7926924722</v>
      </c>
      <c r="D91" s="27"/>
      <c r="E91" s="27">
        <v>300</v>
      </c>
      <c r="F91" s="27"/>
      <c r="G91" s="27"/>
      <c r="H91" s="27"/>
      <c r="I91" s="27">
        <v>2000</v>
      </c>
      <c r="J91" s="27">
        <v>2000</v>
      </c>
      <c r="K91" s="27">
        <f t="shared" si="1"/>
        <v>-10374.7926924722</v>
      </c>
      <c r="L91" s="13"/>
    </row>
    <row r="92" spans="1:12">
      <c r="A92" s="3">
        <v>90</v>
      </c>
      <c r="B92" s="8" t="s">
        <v>113</v>
      </c>
      <c r="C92" s="27">
        <v>-8920.66</v>
      </c>
      <c r="D92" s="27"/>
      <c r="E92" s="27"/>
      <c r="F92" s="27"/>
      <c r="G92" s="27"/>
      <c r="H92" s="27"/>
      <c r="I92" s="27">
        <v>2000</v>
      </c>
      <c r="J92" s="27">
        <v>3000</v>
      </c>
      <c r="K92" s="27">
        <f t="shared" si="1"/>
        <v>-9920.66</v>
      </c>
      <c r="L92" s="13"/>
    </row>
    <row r="93" ht="16.5" customHeight="1" spans="1:12">
      <c r="A93" s="3">
        <v>91</v>
      </c>
      <c r="B93" s="5" t="s">
        <v>114</v>
      </c>
      <c r="C93" s="27">
        <v>-6740.07</v>
      </c>
      <c r="D93" s="27"/>
      <c r="E93" s="27">
        <v>300</v>
      </c>
      <c r="F93" s="27">
        <v>-528</v>
      </c>
      <c r="G93" s="27"/>
      <c r="H93" s="27"/>
      <c r="I93" s="27">
        <v>2500</v>
      </c>
      <c r="J93" s="27">
        <v>3000</v>
      </c>
      <c r="K93" s="27">
        <f t="shared" si="1"/>
        <v>-7468.07</v>
      </c>
      <c r="L93" s="80" t="s">
        <v>137</v>
      </c>
    </row>
    <row r="94" spans="1:12">
      <c r="A94" s="3">
        <v>92</v>
      </c>
      <c r="B94" s="8" t="s">
        <v>115</v>
      </c>
      <c r="C94" s="27">
        <v>-7031.31</v>
      </c>
      <c r="D94" s="27"/>
      <c r="E94" s="27"/>
      <c r="F94" s="27"/>
      <c r="G94" s="27"/>
      <c r="H94" s="27">
        <v>1500</v>
      </c>
      <c r="I94" s="27">
        <v>2000</v>
      </c>
      <c r="J94" s="27">
        <v>2000</v>
      </c>
      <c r="K94" s="27">
        <f t="shared" si="1"/>
        <v>-5531.31</v>
      </c>
      <c r="L94" s="13"/>
    </row>
    <row r="95" spans="1:12">
      <c r="A95" s="3">
        <v>93</v>
      </c>
      <c r="B95" s="83" t="s">
        <v>116</v>
      </c>
      <c r="C95" s="27">
        <v>-7204</v>
      </c>
      <c r="D95" s="27">
        <v>550</v>
      </c>
      <c r="E95" s="27">
        <v>300</v>
      </c>
      <c r="F95" s="27"/>
      <c r="G95" s="27"/>
      <c r="H95" s="27"/>
      <c r="I95" s="27">
        <v>2000</v>
      </c>
      <c r="J95" s="27">
        <v>2000</v>
      </c>
      <c r="K95" s="27">
        <f t="shared" si="1"/>
        <v>-6354</v>
      </c>
      <c r="L95" s="13"/>
    </row>
    <row r="96" spans="1:12">
      <c r="A96" s="3">
        <v>95</v>
      </c>
      <c r="B96" s="83" t="s">
        <v>117</v>
      </c>
      <c r="C96" s="27">
        <v>-7184</v>
      </c>
      <c r="D96" s="27"/>
      <c r="E96" s="27"/>
      <c r="F96" s="27"/>
      <c r="G96" s="27"/>
      <c r="H96" s="27"/>
      <c r="I96" s="27">
        <v>2000</v>
      </c>
      <c r="J96" s="27">
        <v>2000</v>
      </c>
      <c r="K96" s="27">
        <f t="shared" si="1"/>
        <v>-7184</v>
      </c>
      <c r="L96" s="13"/>
    </row>
    <row r="97" spans="1:12">
      <c r="A97" s="3">
        <v>96</v>
      </c>
      <c r="B97" s="8" t="s">
        <v>138</v>
      </c>
      <c r="C97" s="27">
        <v>0</v>
      </c>
      <c r="D97" s="27"/>
      <c r="E97" s="27"/>
      <c r="F97" s="27"/>
      <c r="G97" s="27"/>
      <c r="H97" s="27"/>
      <c r="I97" s="27">
        <v>1000</v>
      </c>
      <c r="J97" s="27">
        <v>1000</v>
      </c>
      <c r="K97" s="27">
        <f t="shared" si="1"/>
        <v>0</v>
      </c>
      <c r="L97" s="13"/>
    </row>
    <row r="98" spans="1:15">
      <c r="A98" s="3">
        <v>97</v>
      </c>
      <c r="B98" s="8" t="s">
        <v>118</v>
      </c>
      <c r="C98" s="27">
        <v>-4000</v>
      </c>
      <c r="D98" s="27"/>
      <c r="E98" s="27"/>
      <c r="F98" s="27"/>
      <c r="G98" s="27"/>
      <c r="H98" s="27"/>
      <c r="I98" s="27">
        <v>1000</v>
      </c>
      <c r="J98" s="27">
        <v>1000</v>
      </c>
      <c r="K98" s="27">
        <f t="shared" si="1"/>
        <v>-4000</v>
      </c>
      <c r="L98" s="13"/>
      <c r="M98" s="30"/>
      <c r="N98" s="30"/>
      <c r="O98" s="30"/>
    </row>
    <row r="99" spans="1:15">
      <c r="A99" s="3">
        <v>98</v>
      </c>
      <c r="B99" s="8" t="s">
        <v>139</v>
      </c>
      <c r="C99" s="38"/>
      <c r="D99" s="38"/>
      <c r="E99" s="38"/>
      <c r="F99" s="38"/>
      <c r="G99" s="38"/>
      <c r="H99" s="38"/>
      <c r="I99" s="27">
        <v>1000</v>
      </c>
      <c r="J99" s="27">
        <v>0</v>
      </c>
      <c r="K99" s="27">
        <f t="shared" si="1"/>
        <v>1000</v>
      </c>
      <c r="L99" s="13"/>
      <c r="M99" s="30"/>
      <c r="N99" s="30"/>
      <c r="O99" s="30"/>
    </row>
    <row r="100" spans="1:15">
      <c r="A100" s="3">
        <v>99</v>
      </c>
      <c r="B100" s="8" t="s">
        <v>119</v>
      </c>
      <c r="C100" s="38">
        <v>-10390.28</v>
      </c>
      <c r="D100" s="38">
        <v>550</v>
      </c>
      <c r="E100" s="38"/>
      <c r="F100" s="38"/>
      <c r="G100" s="38"/>
      <c r="H100" s="38">
        <v>1500</v>
      </c>
      <c r="I100" s="38">
        <v>2000</v>
      </c>
      <c r="J100" s="27">
        <v>2000</v>
      </c>
      <c r="K100" s="27">
        <f t="shared" si="1"/>
        <v>-8340.28</v>
      </c>
      <c r="L100" s="13"/>
      <c r="M100" s="30"/>
      <c r="N100" s="30"/>
      <c r="O100" s="30"/>
    </row>
    <row r="101" spans="1:12">
      <c r="A101" s="3">
        <v>100</v>
      </c>
      <c r="B101" s="82" t="s">
        <v>120</v>
      </c>
      <c r="C101" s="27">
        <v>24239.4638215743</v>
      </c>
      <c r="D101" s="27"/>
      <c r="E101" s="27"/>
      <c r="F101" s="27"/>
      <c r="G101" s="27"/>
      <c r="H101" s="27"/>
      <c r="I101" s="27"/>
      <c r="J101" s="27">
        <v>3000</v>
      </c>
      <c r="K101" s="27">
        <f t="shared" si="1"/>
        <v>21239.4638215743</v>
      </c>
      <c r="L101" s="13"/>
    </row>
    <row r="102" spans="1:12">
      <c r="A102" s="3">
        <v>101</v>
      </c>
      <c r="B102" s="8" t="s">
        <v>121</v>
      </c>
      <c r="C102" s="76">
        <v>37813.41</v>
      </c>
      <c r="D102" s="76"/>
      <c r="E102" s="76"/>
      <c r="F102" s="76"/>
      <c r="G102" s="76"/>
      <c r="H102" s="76">
        <v>3000</v>
      </c>
      <c r="I102" s="76"/>
      <c r="J102" s="27">
        <v>0</v>
      </c>
      <c r="K102" s="27">
        <f t="shared" si="1"/>
        <v>40813.41</v>
      </c>
      <c r="L102" s="13"/>
    </row>
    <row r="103" spans="1:12">
      <c r="A103" s="3">
        <v>102</v>
      </c>
      <c r="B103" s="8" t="s">
        <v>122</v>
      </c>
      <c r="C103" s="77">
        <v>0</v>
      </c>
      <c r="D103" s="77"/>
      <c r="E103" s="77"/>
      <c r="F103" s="77"/>
      <c r="G103" s="77"/>
      <c r="H103" s="77"/>
      <c r="I103" s="77"/>
      <c r="J103" s="27"/>
      <c r="K103" s="27">
        <f t="shared" si="1"/>
        <v>0</v>
      </c>
      <c r="L103" s="13"/>
    </row>
    <row r="104" spans="1:12">
      <c r="A104" s="3">
        <v>103</v>
      </c>
      <c r="B104" s="84" t="s">
        <v>124</v>
      </c>
      <c r="C104" s="78">
        <v>6643.28546028986</v>
      </c>
      <c r="D104" s="78"/>
      <c r="E104" s="78"/>
      <c r="F104" s="78"/>
      <c r="G104" s="78"/>
      <c r="H104" s="78">
        <v>4362</v>
      </c>
      <c r="I104" s="78"/>
      <c r="J104" s="27">
        <v>4000</v>
      </c>
      <c r="K104" s="27">
        <f t="shared" si="1"/>
        <v>7005.28546028986</v>
      </c>
      <c r="L104" s="74" t="s">
        <v>140</v>
      </c>
    </row>
    <row r="105" spans="1:12">
      <c r="A105" s="3">
        <v>104</v>
      </c>
      <c r="B105" s="9" t="s">
        <v>125</v>
      </c>
      <c r="C105" s="78">
        <v>0</v>
      </c>
      <c r="D105" s="78"/>
      <c r="E105" s="78"/>
      <c r="F105" s="78"/>
      <c r="G105" s="78"/>
      <c r="H105" s="78">
        <v>1000</v>
      </c>
      <c r="I105" s="78"/>
      <c r="J105" s="27"/>
      <c r="K105" s="27">
        <f t="shared" si="1"/>
        <v>1000</v>
      </c>
      <c r="L105" s="74"/>
    </row>
    <row r="106" spans="1:12">
      <c r="A106" s="12" t="s">
        <v>127</v>
      </c>
      <c r="B106" s="13"/>
      <c r="C106" s="38">
        <f t="shared" ref="C106:K106" si="2">SUM(C3:C105)</f>
        <v>2355070.50344281</v>
      </c>
      <c r="D106" s="38">
        <f t="shared" si="2"/>
        <v>2200</v>
      </c>
      <c r="E106" s="38">
        <f t="shared" si="2"/>
        <v>10950</v>
      </c>
      <c r="F106" s="38">
        <f t="shared" si="2"/>
        <v>-5420</v>
      </c>
      <c r="G106" s="38">
        <f t="shared" si="2"/>
        <v>-1840</v>
      </c>
      <c r="H106" s="38">
        <f t="shared" si="2"/>
        <v>25362</v>
      </c>
      <c r="I106" s="38">
        <f t="shared" si="2"/>
        <v>179500</v>
      </c>
      <c r="J106" s="38">
        <f t="shared" si="2"/>
        <v>304200</v>
      </c>
      <c r="K106" s="38">
        <f t="shared" si="2"/>
        <v>2261622.50344281</v>
      </c>
      <c r="L106" s="13"/>
    </row>
    <row r="107" ht="15.75" customHeight="1"/>
  </sheetData>
  <mergeCells count="1">
    <mergeCell ref="A1:L1"/>
  </mergeCells>
  <pageMargins left="0.354166666666667" right="0.354166666666667" top="0.196527777777778" bottom="0.1965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ht="31.5" customHeight="1" spans="1:8">
      <c r="A1" s="1" t="s">
        <v>141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18</v>
      </c>
      <c r="B2" s="2" t="s">
        <v>19</v>
      </c>
      <c r="C2" s="2" t="s">
        <v>142</v>
      </c>
      <c r="D2" s="2" t="s">
        <v>143</v>
      </c>
      <c r="E2" s="2" t="s">
        <v>144</v>
      </c>
      <c r="F2" s="2" t="s">
        <v>21</v>
      </c>
      <c r="G2" s="2" t="s">
        <v>145</v>
      </c>
      <c r="H2" s="28" t="s">
        <v>23</v>
      </c>
    </row>
    <row r="3" customHeight="1" spans="1:8">
      <c r="A3" s="3">
        <v>1</v>
      </c>
      <c r="B3" s="3" t="s">
        <v>24</v>
      </c>
      <c r="C3" s="27">
        <v>74585.7</v>
      </c>
      <c r="D3" s="27">
        <v>200</v>
      </c>
      <c r="E3" s="27"/>
      <c r="F3" s="27">
        <v>5000</v>
      </c>
      <c r="G3" s="27">
        <f>C3+D3+E3-F3</f>
        <v>69785.7</v>
      </c>
      <c r="H3" s="13"/>
    </row>
    <row r="4" spans="1:8">
      <c r="A4" s="3">
        <v>2</v>
      </c>
      <c r="B4" s="82" t="s">
        <v>25</v>
      </c>
      <c r="C4" s="27">
        <v>30593.3751922173</v>
      </c>
      <c r="D4" s="27">
        <v>200</v>
      </c>
      <c r="E4" s="27"/>
      <c r="F4" s="27">
        <v>4000</v>
      </c>
      <c r="G4" s="27">
        <f t="shared" ref="G4:G67" si="0">C4+D4+E4-F4</f>
        <v>26793.3751922173</v>
      </c>
      <c r="H4" s="13"/>
    </row>
    <row r="5" spans="1:8">
      <c r="A5" s="3">
        <v>3</v>
      </c>
      <c r="B5" s="82" t="s">
        <v>26</v>
      </c>
      <c r="C5" s="27">
        <v>27441.4912668029</v>
      </c>
      <c r="D5" s="27">
        <v>200</v>
      </c>
      <c r="E5" s="27"/>
      <c r="F5" s="27">
        <v>3000</v>
      </c>
      <c r="G5" s="27">
        <f t="shared" si="0"/>
        <v>24641.4912668029</v>
      </c>
      <c r="H5" s="13"/>
    </row>
    <row r="6" spans="1:8">
      <c r="A6" s="3">
        <v>4</v>
      </c>
      <c r="B6" s="82" t="s">
        <v>27</v>
      </c>
      <c r="C6" s="27">
        <v>39702.2913691341</v>
      </c>
      <c r="D6" s="27">
        <v>200</v>
      </c>
      <c r="E6" s="27"/>
      <c r="F6" s="27">
        <v>4000</v>
      </c>
      <c r="G6" s="27">
        <f t="shared" si="0"/>
        <v>35902.2913691341</v>
      </c>
      <c r="H6" s="13"/>
    </row>
    <row r="7" spans="1:8">
      <c r="A7" s="3">
        <v>5</v>
      </c>
      <c r="B7" s="82" t="s">
        <v>28</v>
      </c>
      <c r="C7" s="27">
        <v>47050.1861505065</v>
      </c>
      <c r="D7" s="27">
        <v>200</v>
      </c>
      <c r="E7" s="27"/>
      <c r="F7" s="27">
        <v>4000</v>
      </c>
      <c r="G7" s="27">
        <f t="shared" si="0"/>
        <v>43250.1861505065</v>
      </c>
      <c r="H7" s="13"/>
    </row>
    <row r="8" spans="1:8">
      <c r="A8" s="3">
        <v>6</v>
      </c>
      <c r="B8" s="82" t="s">
        <v>29</v>
      </c>
      <c r="C8" s="27">
        <v>18236.3281024511</v>
      </c>
      <c r="D8" s="27">
        <v>200</v>
      </c>
      <c r="E8" s="27">
        <v>240</v>
      </c>
      <c r="F8" s="27">
        <v>3000</v>
      </c>
      <c r="G8" s="27">
        <f t="shared" si="0"/>
        <v>15676.3281024511</v>
      </c>
      <c r="H8" s="13"/>
    </row>
    <row r="9" spans="1:8">
      <c r="A9" s="3">
        <v>7</v>
      </c>
      <c r="B9" s="82" t="s">
        <v>30</v>
      </c>
      <c r="C9" s="27">
        <v>5115.21026336202</v>
      </c>
      <c r="D9" s="27">
        <v>200</v>
      </c>
      <c r="E9" s="27"/>
      <c r="F9" s="27">
        <v>3000</v>
      </c>
      <c r="G9" s="27">
        <f t="shared" si="0"/>
        <v>2315.21026336202</v>
      </c>
      <c r="H9" s="13"/>
    </row>
    <row r="10" spans="1:8">
      <c r="A10" s="3">
        <v>8</v>
      </c>
      <c r="B10" s="82" t="s">
        <v>31</v>
      </c>
      <c r="C10" s="27">
        <v>11760.6334389114</v>
      </c>
      <c r="D10" s="27">
        <v>0</v>
      </c>
      <c r="E10" s="27"/>
      <c r="F10" s="27">
        <v>3000</v>
      </c>
      <c r="G10" s="27">
        <f t="shared" si="0"/>
        <v>8760.6334389114</v>
      </c>
      <c r="H10" s="13"/>
    </row>
    <row r="11" spans="1:8">
      <c r="A11" s="3">
        <v>9</v>
      </c>
      <c r="B11" s="82" t="s">
        <v>32</v>
      </c>
      <c r="C11" s="27">
        <v>10980.4436771317</v>
      </c>
      <c r="D11" s="27">
        <v>200</v>
      </c>
      <c r="E11" s="27"/>
      <c r="F11" s="27">
        <v>2900</v>
      </c>
      <c r="G11" s="27">
        <f t="shared" si="0"/>
        <v>8280.4436771317</v>
      </c>
      <c r="H11" s="13"/>
    </row>
    <row r="12" spans="1:8">
      <c r="A12" s="3">
        <v>10</v>
      </c>
      <c r="B12" s="82" t="s">
        <v>33</v>
      </c>
      <c r="C12" s="27">
        <v>15183.598260014</v>
      </c>
      <c r="D12" s="27">
        <v>200</v>
      </c>
      <c r="E12" s="27"/>
      <c r="F12" s="27">
        <v>3000</v>
      </c>
      <c r="G12" s="27">
        <f t="shared" si="0"/>
        <v>12383.598260014</v>
      </c>
      <c r="H12" s="13"/>
    </row>
    <row r="13" spans="1:8">
      <c r="A13" s="3">
        <v>11</v>
      </c>
      <c r="B13" s="82" t="s">
        <v>34</v>
      </c>
      <c r="C13" s="27">
        <v>10915.2725466047</v>
      </c>
      <c r="D13" s="27">
        <v>200</v>
      </c>
      <c r="E13" s="27"/>
      <c r="F13" s="27">
        <v>3000</v>
      </c>
      <c r="G13" s="27">
        <f t="shared" si="0"/>
        <v>8115.2725466047</v>
      </c>
      <c r="H13" s="13"/>
    </row>
    <row r="14" spans="1:8">
      <c r="A14" s="3">
        <v>12</v>
      </c>
      <c r="B14" s="82" t="s">
        <v>35</v>
      </c>
      <c r="C14" s="27">
        <v>-2897.33937964713</v>
      </c>
      <c r="D14" s="27">
        <v>0</v>
      </c>
      <c r="E14" s="27"/>
      <c r="F14" s="27">
        <v>0</v>
      </c>
      <c r="G14" s="27">
        <f t="shared" si="0"/>
        <v>-2897.33937964713</v>
      </c>
      <c r="H14" s="13"/>
    </row>
    <row r="15" spans="1:8">
      <c r="A15" s="3">
        <v>13</v>
      </c>
      <c r="B15" s="82" t="s">
        <v>36</v>
      </c>
      <c r="C15" s="27">
        <v>-5382.59873410205</v>
      </c>
      <c r="D15" s="27">
        <v>200</v>
      </c>
      <c r="E15" s="27"/>
      <c r="F15" s="27">
        <v>3000</v>
      </c>
      <c r="G15" s="27">
        <f t="shared" si="0"/>
        <v>-8182.59873410205</v>
      </c>
      <c r="H15" s="13"/>
    </row>
    <row r="16" spans="1:8">
      <c r="A16" s="3">
        <v>14</v>
      </c>
      <c r="B16" s="82" t="s">
        <v>37</v>
      </c>
      <c r="C16" s="27">
        <v>25237.8040361943</v>
      </c>
      <c r="D16" s="27">
        <v>200</v>
      </c>
      <c r="E16" s="27"/>
      <c r="F16" s="27">
        <v>3000</v>
      </c>
      <c r="G16" s="27">
        <f t="shared" si="0"/>
        <v>22437.8040361943</v>
      </c>
      <c r="H16" s="13"/>
    </row>
    <row r="17" spans="1:8">
      <c r="A17" s="3">
        <v>15</v>
      </c>
      <c r="B17" s="82" t="s">
        <v>38</v>
      </c>
      <c r="C17" s="27">
        <v>66615.6487531011</v>
      </c>
      <c r="D17" s="27">
        <v>200</v>
      </c>
      <c r="E17" s="27"/>
      <c r="F17" s="27">
        <v>4000</v>
      </c>
      <c r="G17" s="27">
        <f t="shared" si="0"/>
        <v>62815.6487531011</v>
      </c>
      <c r="H17" s="13"/>
    </row>
    <row r="18" spans="1:8">
      <c r="A18" s="3">
        <v>16</v>
      </c>
      <c r="B18" s="82" t="s">
        <v>39</v>
      </c>
      <c r="C18" s="27">
        <v>20466.12314551</v>
      </c>
      <c r="D18" s="27">
        <v>200</v>
      </c>
      <c r="E18" s="27"/>
      <c r="F18" s="27">
        <v>2000</v>
      </c>
      <c r="G18" s="27">
        <f t="shared" si="0"/>
        <v>18666.12314551</v>
      </c>
      <c r="H18" s="13"/>
    </row>
    <row r="19" spans="1:8">
      <c r="A19" s="3">
        <v>17</v>
      </c>
      <c r="B19" s="82" t="s">
        <v>40</v>
      </c>
      <c r="C19" s="27">
        <v>18885.6055967528</v>
      </c>
      <c r="D19" s="27">
        <v>200</v>
      </c>
      <c r="E19" s="27"/>
      <c r="F19" s="27">
        <v>3500</v>
      </c>
      <c r="G19" s="27">
        <f t="shared" si="0"/>
        <v>15585.6055967528</v>
      </c>
      <c r="H19" s="13"/>
    </row>
    <row r="20" spans="1:8">
      <c r="A20" s="3">
        <v>18</v>
      </c>
      <c r="B20" s="82" t="s">
        <v>41</v>
      </c>
      <c r="C20" s="27">
        <v>45117.856624999</v>
      </c>
      <c r="D20" s="27">
        <v>0</v>
      </c>
      <c r="E20" s="27"/>
      <c r="F20" s="27">
        <v>3000</v>
      </c>
      <c r="G20" s="27">
        <f t="shared" si="0"/>
        <v>42117.856624999</v>
      </c>
      <c r="H20" s="13"/>
    </row>
    <row r="21" spans="1:8">
      <c r="A21" s="3">
        <v>19</v>
      </c>
      <c r="B21" s="82" t="s">
        <v>42</v>
      </c>
      <c r="C21" s="27">
        <v>78962.3178778815</v>
      </c>
      <c r="D21" s="27">
        <v>200</v>
      </c>
      <c r="E21" s="27"/>
      <c r="F21" s="27">
        <v>5000</v>
      </c>
      <c r="G21" s="27">
        <f t="shared" si="0"/>
        <v>74162.3178778815</v>
      </c>
      <c r="H21" s="13"/>
    </row>
    <row r="22" spans="1:8">
      <c r="A22" s="3">
        <v>20</v>
      </c>
      <c r="B22" s="82" t="s">
        <v>43</v>
      </c>
      <c r="C22" s="27">
        <v>30959.0303237617</v>
      </c>
      <c r="D22" s="27">
        <v>200</v>
      </c>
      <c r="E22" s="27"/>
      <c r="F22" s="27">
        <v>3000</v>
      </c>
      <c r="G22" s="27">
        <f t="shared" si="0"/>
        <v>28159.0303237617</v>
      </c>
      <c r="H22" s="13"/>
    </row>
    <row r="23" spans="1:8">
      <c r="A23" s="3">
        <v>21</v>
      </c>
      <c r="B23" s="82" t="s">
        <v>44</v>
      </c>
      <c r="C23" s="27">
        <v>17761.2784693842</v>
      </c>
      <c r="D23" s="27">
        <v>200</v>
      </c>
      <c r="E23" s="27"/>
      <c r="F23" s="27">
        <v>3000</v>
      </c>
      <c r="G23" s="27">
        <f t="shared" si="0"/>
        <v>14961.2784693842</v>
      </c>
      <c r="H23" s="13"/>
    </row>
    <row r="24" spans="1:8">
      <c r="A24" s="3">
        <v>22</v>
      </c>
      <c r="B24" s="82" t="s">
        <v>45</v>
      </c>
      <c r="C24" s="27">
        <v>7797.04463825082</v>
      </c>
      <c r="D24" s="27">
        <v>200</v>
      </c>
      <c r="E24" s="27"/>
      <c r="F24" s="27">
        <v>2900</v>
      </c>
      <c r="G24" s="27">
        <f t="shared" si="0"/>
        <v>5097.04463825082</v>
      </c>
      <c r="H24" s="13"/>
    </row>
    <row r="25" spans="1:8">
      <c r="A25" s="3">
        <v>23</v>
      </c>
      <c r="B25" s="82" t="s">
        <v>46</v>
      </c>
      <c r="C25" s="27">
        <v>23775.6727901728</v>
      </c>
      <c r="D25" s="27">
        <v>200</v>
      </c>
      <c r="E25" s="27"/>
      <c r="F25" s="27">
        <v>4500</v>
      </c>
      <c r="G25" s="27">
        <f t="shared" si="0"/>
        <v>19475.6727901728</v>
      </c>
      <c r="H25" s="13"/>
    </row>
    <row r="26" spans="1:8">
      <c r="A26" s="3">
        <v>24</v>
      </c>
      <c r="B26" s="82" t="s">
        <v>47</v>
      </c>
      <c r="C26" s="27">
        <v>44442.4901020899</v>
      </c>
      <c r="D26" s="27">
        <v>200</v>
      </c>
      <c r="E26" s="27"/>
      <c r="F26" s="27">
        <v>4000</v>
      </c>
      <c r="G26" s="27">
        <f t="shared" si="0"/>
        <v>40642.4901020899</v>
      </c>
      <c r="H26" s="13"/>
    </row>
    <row r="27" spans="1:8">
      <c r="A27" s="3">
        <v>25</v>
      </c>
      <c r="B27" s="82" t="s">
        <v>48</v>
      </c>
      <c r="C27" s="27">
        <v>4274.58410804061</v>
      </c>
      <c r="D27" s="27">
        <v>200</v>
      </c>
      <c r="E27" s="27"/>
      <c r="F27" s="27">
        <v>3000</v>
      </c>
      <c r="G27" s="27">
        <f t="shared" si="0"/>
        <v>1474.58410804061</v>
      </c>
      <c r="H27" s="13"/>
    </row>
    <row r="28" spans="1:8">
      <c r="A28" s="3">
        <v>26</v>
      </c>
      <c r="B28" s="82" t="s">
        <v>49</v>
      </c>
      <c r="C28" s="27">
        <v>43338.6032451107</v>
      </c>
      <c r="D28" s="27">
        <v>200</v>
      </c>
      <c r="E28" s="27">
        <v>240</v>
      </c>
      <c r="F28" s="27">
        <v>2900</v>
      </c>
      <c r="G28" s="27">
        <f t="shared" si="0"/>
        <v>40878.6032451107</v>
      </c>
      <c r="H28" s="13"/>
    </row>
    <row r="29" spans="1:8">
      <c r="A29" s="3">
        <v>27</v>
      </c>
      <c r="B29" s="82" t="s">
        <v>50</v>
      </c>
      <c r="C29" s="27">
        <v>4674.32021222938</v>
      </c>
      <c r="D29" s="27">
        <v>200</v>
      </c>
      <c r="E29" s="27">
        <v>240</v>
      </c>
      <c r="F29" s="27">
        <v>3000</v>
      </c>
      <c r="G29" s="27">
        <f t="shared" si="0"/>
        <v>2114.32021222938</v>
      </c>
      <c r="H29" s="13"/>
    </row>
    <row r="30" spans="1:8">
      <c r="A30" s="3">
        <v>28</v>
      </c>
      <c r="B30" s="82" t="s">
        <v>51</v>
      </c>
      <c r="C30" s="27">
        <v>-3186.42850996543</v>
      </c>
      <c r="D30" s="27">
        <v>0</v>
      </c>
      <c r="E30" s="27">
        <v>240</v>
      </c>
      <c r="F30" s="27">
        <v>2400</v>
      </c>
      <c r="G30" s="27">
        <f t="shared" si="0"/>
        <v>-5346.42850996543</v>
      </c>
      <c r="H30" s="13"/>
    </row>
    <row r="31" spans="1:8">
      <c r="A31" s="3">
        <v>29</v>
      </c>
      <c r="B31" s="82" t="s">
        <v>52</v>
      </c>
      <c r="C31" s="27">
        <v>86610.5062151713</v>
      </c>
      <c r="D31" s="27">
        <v>200</v>
      </c>
      <c r="E31" s="27"/>
      <c r="F31" s="27">
        <v>5000</v>
      </c>
      <c r="G31" s="27">
        <f t="shared" si="0"/>
        <v>81810.5062151713</v>
      </c>
      <c r="H31" s="13"/>
    </row>
    <row r="32" spans="1:8">
      <c r="A32" s="3">
        <v>30</v>
      </c>
      <c r="B32" s="82" t="s">
        <v>53</v>
      </c>
      <c r="C32" s="27">
        <v>-5333.98231418322</v>
      </c>
      <c r="D32" s="27">
        <v>200</v>
      </c>
      <c r="E32" s="27"/>
      <c r="F32" s="27">
        <v>3000</v>
      </c>
      <c r="G32" s="27">
        <f t="shared" si="0"/>
        <v>-8133.98231418322</v>
      </c>
      <c r="H32" s="13"/>
    </row>
    <row r="33" spans="1:8">
      <c r="A33" s="3">
        <v>31</v>
      </c>
      <c r="B33" s="82" t="s">
        <v>54</v>
      </c>
      <c r="C33" s="27">
        <v>30739.902497824</v>
      </c>
      <c r="D33" s="27">
        <v>0</v>
      </c>
      <c r="E33" s="27"/>
      <c r="F33" s="27">
        <v>3000</v>
      </c>
      <c r="G33" s="27">
        <f t="shared" si="0"/>
        <v>27739.902497824</v>
      </c>
      <c r="H33" s="13"/>
    </row>
    <row r="34" spans="1:8">
      <c r="A34" s="3">
        <v>32</v>
      </c>
      <c r="B34" s="82" t="s">
        <v>55</v>
      </c>
      <c r="C34" s="27">
        <v>7936.51403812865</v>
      </c>
      <c r="D34" s="27">
        <v>200</v>
      </c>
      <c r="E34" s="27"/>
      <c r="F34" s="27">
        <v>3000</v>
      </c>
      <c r="G34" s="27">
        <f t="shared" si="0"/>
        <v>5136.51403812865</v>
      </c>
      <c r="H34" s="13"/>
    </row>
    <row r="35" spans="1:8">
      <c r="A35" s="3">
        <v>33</v>
      </c>
      <c r="B35" s="82" t="s">
        <v>56</v>
      </c>
      <c r="C35" s="27">
        <v>9273.33141196695</v>
      </c>
      <c r="D35" s="27">
        <v>200</v>
      </c>
      <c r="E35" s="27"/>
      <c r="F35" s="27">
        <v>3500</v>
      </c>
      <c r="G35" s="27">
        <f t="shared" si="0"/>
        <v>5973.33141196695</v>
      </c>
      <c r="H35" s="13"/>
    </row>
    <row r="36" spans="1:8">
      <c r="A36" s="3">
        <v>34</v>
      </c>
      <c r="B36" s="82" t="s">
        <v>57</v>
      </c>
      <c r="C36" s="27">
        <v>22576.900994849</v>
      </c>
      <c r="D36" s="27">
        <v>200</v>
      </c>
      <c r="E36" s="27"/>
      <c r="F36" s="27">
        <v>3000</v>
      </c>
      <c r="G36" s="27">
        <f t="shared" si="0"/>
        <v>19776.900994849</v>
      </c>
      <c r="H36" s="13"/>
    </row>
    <row r="37" spans="1:8">
      <c r="A37" s="3">
        <v>35</v>
      </c>
      <c r="B37" s="82" t="s">
        <v>58</v>
      </c>
      <c r="C37" s="27">
        <v>36779.6677427337</v>
      </c>
      <c r="D37" s="27">
        <v>200</v>
      </c>
      <c r="E37" s="27"/>
      <c r="F37" s="27">
        <v>3500</v>
      </c>
      <c r="G37" s="27">
        <f t="shared" si="0"/>
        <v>33479.6677427337</v>
      </c>
      <c r="H37" s="13"/>
    </row>
    <row r="38" spans="1:8">
      <c r="A38" s="3">
        <v>36</v>
      </c>
      <c r="B38" s="82" t="s">
        <v>59</v>
      </c>
      <c r="C38" s="27">
        <v>33545.5661595221</v>
      </c>
      <c r="D38" s="27">
        <v>200</v>
      </c>
      <c r="E38" s="27"/>
      <c r="F38" s="27">
        <v>3000</v>
      </c>
      <c r="G38" s="27">
        <f t="shared" si="0"/>
        <v>30745.5661595221</v>
      </c>
      <c r="H38" s="13"/>
    </row>
    <row r="39" spans="1:8">
      <c r="A39" s="3">
        <v>37</v>
      </c>
      <c r="B39" s="82" t="s">
        <v>60</v>
      </c>
      <c r="C39" s="27">
        <v>26734.1744495327</v>
      </c>
      <c r="D39" s="27">
        <v>200</v>
      </c>
      <c r="E39" s="27"/>
      <c r="F39" s="27">
        <v>3000</v>
      </c>
      <c r="G39" s="27">
        <f t="shared" si="0"/>
        <v>23934.1744495327</v>
      </c>
      <c r="H39" s="13"/>
    </row>
    <row r="40" spans="1:8">
      <c r="A40" s="3">
        <v>38</v>
      </c>
      <c r="B40" s="82" t="s">
        <v>61</v>
      </c>
      <c r="C40" s="27">
        <v>34236.4220623206</v>
      </c>
      <c r="D40" s="27">
        <v>200</v>
      </c>
      <c r="E40" s="27"/>
      <c r="F40" s="27">
        <v>4000</v>
      </c>
      <c r="G40" s="27">
        <f t="shared" si="0"/>
        <v>30436.4220623206</v>
      </c>
      <c r="H40" s="13"/>
    </row>
    <row r="41" spans="1:8">
      <c r="A41" s="3">
        <v>39</v>
      </c>
      <c r="B41" s="82" t="s">
        <v>62</v>
      </c>
      <c r="C41" s="27">
        <v>36724.6399304432</v>
      </c>
      <c r="D41" s="27">
        <v>200</v>
      </c>
      <c r="E41" s="27"/>
      <c r="F41" s="27">
        <v>3300</v>
      </c>
      <c r="G41" s="27">
        <f t="shared" si="0"/>
        <v>33624.6399304432</v>
      </c>
      <c r="H41" s="13"/>
    </row>
    <row r="42" spans="1:8">
      <c r="A42" s="3">
        <v>40</v>
      </c>
      <c r="B42" s="82" t="s">
        <v>63</v>
      </c>
      <c r="C42" s="27">
        <v>32859.3607686957</v>
      </c>
      <c r="D42" s="27">
        <v>200</v>
      </c>
      <c r="E42" s="27"/>
      <c r="F42" s="27">
        <v>0</v>
      </c>
      <c r="G42" s="27">
        <f t="shared" si="0"/>
        <v>33059.3607686957</v>
      </c>
      <c r="H42" s="13"/>
    </row>
    <row r="43" spans="1:8">
      <c r="A43" s="3">
        <v>41</v>
      </c>
      <c r="B43" s="82" t="s">
        <v>64</v>
      </c>
      <c r="C43" s="27">
        <v>26074.9250062526</v>
      </c>
      <c r="D43" s="27">
        <v>200</v>
      </c>
      <c r="E43" s="27"/>
      <c r="F43" s="27">
        <v>2900</v>
      </c>
      <c r="G43" s="27">
        <f t="shared" si="0"/>
        <v>23374.9250062526</v>
      </c>
      <c r="H43" s="13"/>
    </row>
    <row r="44" spans="1:8">
      <c r="A44" s="3">
        <v>42</v>
      </c>
      <c r="B44" s="82" t="s">
        <v>65</v>
      </c>
      <c r="C44" s="27">
        <v>-2599.24261903563</v>
      </c>
      <c r="D44" s="27">
        <v>200</v>
      </c>
      <c r="E44" s="27"/>
      <c r="F44" s="27">
        <v>2900</v>
      </c>
      <c r="G44" s="27">
        <f t="shared" si="0"/>
        <v>-5299.24261903563</v>
      </c>
      <c r="H44" s="13"/>
    </row>
    <row r="45" spans="1:8">
      <c r="A45" s="3">
        <v>43</v>
      </c>
      <c r="B45" s="82" t="s">
        <v>66</v>
      </c>
      <c r="C45" s="27">
        <v>49153.7053973206</v>
      </c>
      <c r="D45" s="27">
        <v>200</v>
      </c>
      <c r="E45" s="27"/>
      <c r="F45" s="27">
        <v>4000</v>
      </c>
      <c r="G45" s="27">
        <f t="shared" si="0"/>
        <v>45353.7053973206</v>
      </c>
      <c r="H45" s="13"/>
    </row>
    <row r="46" spans="1:8">
      <c r="A46" s="3">
        <v>44</v>
      </c>
      <c r="B46" s="82" t="s">
        <v>67</v>
      </c>
      <c r="C46" s="27">
        <v>40453.7708061309</v>
      </c>
      <c r="D46" s="27">
        <v>200</v>
      </c>
      <c r="E46" s="27"/>
      <c r="F46" s="27">
        <v>4000</v>
      </c>
      <c r="G46" s="27">
        <f t="shared" si="0"/>
        <v>36653.7708061309</v>
      </c>
      <c r="H46" s="13"/>
    </row>
    <row r="47" spans="1:8">
      <c r="A47" s="3">
        <v>45</v>
      </c>
      <c r="B47" s="82" t="s">
        <v>68</v>
      </c>
      <c r="C47" s="27">
        <v>18348.6382538047</v>
      </c>
      <c r="D47" s="27">
        <v>200</v>
      </c>
      <c r="E47" s="27"/>
      <c r="F47" s="27">
        <v>3000</v>
      </c>
      <c r="G47" s="27">
        <f t="shared" si="0"/>
        <v>15548.6382538047</v>
      </c>
      <c r="H47" s="13"/>
    </row>
    <row r="48" spans="1:8">
      <c r="A48" s="3">
        <v>46</v>
      </c>
      <c r="B48" s="82" t="s">
        <v>69</v>
      </c>
      <c r="C48" s="27">
        <v>32258.3347864844</v>
      </c>
      <c r="D48" s="27">
        <v>200</v>
      </c>
      <c r="E48" s="27"/>
      <c r="F48" s="27">
        <v>3300</v>
      </c>
      <c r="G48" s="27">
        <f t="shared" si="0"/>
        <v>29158.3347864844</v>
      </c>
      <c r="H48" s="13"/>
    </row>
    <row r="49" spans="1:8">
      <c r="A49" s="3">
        <v>47</v>
      </c>
      <c r="B49" s="82" t="s">
        <v>70</v>
      </c>
      <c r="C49" s="27">
        <v>-6014.15646825454</v>
      </c>
      <c r="D49" s="27">
        <v>200</v>
      </c>
      <c r="E49" s="27"/>
      <c r="F49" s="27">
        <v>3000</v>
      </c>
      <c r="G49" s="27">
        <f t="shared" si="0"/>
        <v>-8814.15646825454</v>
      </c>
      <c r="H49" s="13"/>
    </row>
    <row r="50" spans="1:8">
      <c r="A50" s="3">
        <v>48</v>
      </c>
      <c r="B50" s="82" t="s">
        <v>71</v>
      </c>
      <c r="C50" s="27">
        <v>15427.3276643655</v>
      </c>
      <c r="D50" s="27">
        <v>200</v>
      </c>
      <c r="E50" s="27"/>
      <c r="F50" s="27">
        <v>3000</v>
      </c>
      <c r="G50" s="27">
        <f t="shared" si="0"/>
        <v>12627.3276643655</v>
      </c>
      <c r="H50" s="13"/>
    </row>
    <row r="51" spans="1:8">
      <c r="A51" s="3">
        <v>49</v>
      </c>
      <c r="B51" s="82" t="s">
        <v>72</v>
      </c>
      <c r="C51" s="27">
        <v>10248.9107686956</v>
      </c>
      <c r="D51" s="27">
        <v>200</v>
      </c>
      <c r="E51" s="27"/>
      <c r="F51" s="27">
        <v>3500</v>
      </c>
      <c r="G51" s="27">
        <f t="shared" si="0"/>
        <v>6948.9107686956</v>
      </c>
      <c r="H51" s="13"/>
    </row>
    <row r="52" spans="1:8">
      <c r="A52" s="3">
        <v>50</v>
      </c>
      <c r="B52" s="82" t="s">
        <v>73</v>
      </c>
      <c r="C52" s="27">
        <v>40319.3220185051</v>
      </c>
      <c r="D52" s="27">
        <v>200</v>
      </c>
      <c r="E52" s="27"/>
      <c r="F52" s="27">
        <v>3500</v>
      </c>
      <c r="G52" s="27">
        <f t="shared" si="0"/>
        <v>37019.3220185051</v>
      </c>
      <c r="H52" s="13"/>
    </row>
    <row r="53" spans="1:8">
      <c r="A53" s="3">
        <v>51</v>
      </c>
      <c r="B53" s="82" t="s">
        <v>74</v>
      </c>
      <c r="C53" s="27">
        <v>2897.00639510979</v>
      </c>
      <c r="D53" s="27">
        <v>200</v>
      </c>
      <c r="E53" s="27"/>
      <c r="F53" s="27">
        <v>3000</v>
      </c>
      <c r="G53" s="27">
        <f t="shared" si="0"/>
        <v>97.00639510979</v>
      </c>
      <c r="H53" s="13"/>
    </row>
    <row r="54" spans="1:8">
      <c r="A54" s="3">
        <v>52</v>
      </c>
      <c r="B54" s="82" t="s">
        <v>75</v>
      </c>
      <c r="C54" s="27">
        <v>27893.6705012822</v>
      </c>
      <c r="D54" s="27">
        <v>200</v>
      </c>
      <c r="E54" s="27"/>
      <c r="F54" s="27">
        <v>3000</v>
      </c>
      <c r="G54" s="27">
        <f t="shared" si="0"/>
        <v>25093.6705012822</v>
      </c>
      <c r="H54" s="13"/>
    </row>
    <row r="55" spans="1:8">
      <c r="A55" s="3">
        <v>53</v>
      </c>
      <c r="B55" s="82" t="s">
        <v>76</v>
      </c>
      <c r="C55" s="27">
        <v>26533.0386912704</v>
      </c>
      <c r="D55" s="27">
        <v>200</v>
      </c>
      <c r="E55" s="27"/>
      <c r="F55" s="27">
        <v>3200</v>
      </c>
      <c r="G55" s="27">
        <f t="shared" si="0"/>
        <v>23533.0386912704</v>
      </c>
      <c r="H55" s="13"/>
    </row>
    <row r="56" spans="1:8">
      <c r="A56" s="3">
        <v>54</v>
      </c>
      <c r="B56" s="82" t="s">
        <v>77</v>
      </c>
      <c r="C56" s="27">
        <v>48282.202230305</v>
      </c>
      <c r="D56" s="27">
        <v>200</v>
      </c>
      <c r="E56" s="27"/>
      <c r="F56" s="27">
        <v>4000</v>
      </c>
      <c r="G56" s="27">
        <f t="shared" si="0"/>
        <v>44482.202230305</v>
      </c>
      <c r="H56" s="13"/>
    </row>
    <row r="57" spans="1:8">
      <c r="A57" s="3">
        <v>55</v>
      </c>
      <c r="B57" s="82" t="s">
        <v>78</v>
      </c>
      <c r="C57" s="27">
        <v>14640.766471243</v>
      </c>
      <c r="D57" s="27">
        <v>200</v>
      </c>
      <c r="E57" s="27"/>
      <c r="F57" s="27">
        <v>3000</v>
      </c>
      <c r="G57" s="27">
        <f t="shared" si="0"/>
        <v>11840.766471243</v>
      </c>
      <c r="H57" s="13"/>
    </row>
    <row r="58" spans="1:8">
      <c r="A58" s="3">
        <v>56</v>
      </c>
      <c r="B58" s="82" t="s">
        <v>79</v>
      </c>
      <c r="C58" s="27">
        <v>6634.60745876682</v>
      </c>
      <c r="D58" s="27">
        <v>200</v>
      </c>
      <c r="E58" s="27"/>
      <c r="F58" s="27">
        <v>3000</v>
      </c>
      <c r="G58" s="27">
        <f t="shared" si="0"/>
        <v>3834.60745876682</v>
      </c>
      <c r="H58" s="13"/>
    </row>
    <row r="59" spans="1:8">
      <c r="A59" s="3">
        <v>57</v>
      </c>
      <c r="B59" s="82" t="s">
        <v>80</v>
      </c>
      <c r="C59" s="27">
        <v>33411.1781690677</v>
      </c>
      <c r="D59" s="27">
        <v>200</v>
      </c>
      <c r="E59" s="27"/>
      <c r="F59" s="27">
        <v>3000</v>
      </c>
      <c r="G59" s="27">
        <f t="shared" si="0"/>
        <v>30611.1781690677</v>
      </c>
      <c r="H59" s="13"/>
    </row>
    <row r="60" spans="1:8">
      <c r="A60" s="3">
        <v>58</v>
      </c>
      <c r="B60" s="82" t="s">
        <v>81</v>
      </c>
      <c r="C60" s="27">
        <v>10911.9912311505</v>
      </c>
      <c r="D60" s="27">
        <v>200</v>
      </c>
      <c r="E60" s="27"/>
      <c r="F60" s="27">
        <v>3000</v>
      </c>
      <c r="G60" s="27">
        <f t="shared" si="0"/>
        <v>8111.9912311505</v>
      </c>
      <c r="H60" s="13"/>
    </row>
    <row r="61" spans="1:8">
      <c r="A61" s="3">
        <v>59</v>
      </c>
      <c r="B61" s="82" t="s">
        <v>82</v>
      </c>
      <c r="C61" s="27">
        <v>52721.4523753867</v>
      </c>
      <c r="D61" s="27">
        <v>200</v>
      </c>
      <c r="E61" s="27"/>
      <c r="F61" s="27">
        <v>3000</v>
      </c>
      <c r="G61" s="27">
        <f t="shared" si="0"/>
        <v>49921.4523753867</v>
      </c>
      <c r="H61" s="13"/>
    </row>
    <row r="62" spans="1:8">
      <c r="A62" s="3">
        <v>60</v>
      </c>
      <c r="B62" s="82" t="s">
        <v>83</v>
      </c>
      <c r="C62" s="27">
        <v>31774.1675724125</v>
      </c>
      <c r="D62" s="27">
        <v>200</v>
      </c>
      <c r="E62" s="27"/>
      <c r="F62" s="27">
        <v>3000</v>
      </c>
      <c r="G62" s="27">
        <f t="shared" si="0"/>
        <v>28974.1675724125</v>
      </c>
      <c r="H62" s="13"/>
    </row>
    <row r="63" spans="1:8">
      <c r="A63" s="3">
        <v>61</v>
      </c>
      <c r="B63" s="82" t="s">
        <v>84</v>
      </c>
      <c r="C63" s="27">
        <v>-2299.26459074478</v>
      </c>
      <c r="D63" s="27">
        <v>200</v>
      </c>
      <c r="E63" s="27"/>
      <c r="F63" s="27">
        <v>3000</v>
      </c>
      <c r="G63" s="27">
        <f t="shared" si="0"/>
        <v>-5099.26459074478</v>
      </c>
      <c r="H63" s="13"/>
    </row>
    <row r="64" spans="1:8">
      <c r="A64" s="3">
        <v>62</v>
      </c>
      <c r="B64" s="82" t="s">
        <v>85</v>
      </c>
      <c r="C64" s="27">
        <v>31174.4518650529</v>
      </c>
      <c r="D64" s="27">
        <v>200</v>
      </c>
      <c r="E64" s="27"/>
      <c r="F64" s="27">
        <v>3000</v>
      </c>
      <c r="G64" s="27">
        <f t="shared" si="0"/>
        <v>28374.4518650529</v>
      </c>
      <c r="H64" s="13"/>
    </row>
    <row r="65" spans="1:8">
      <c r="A65" s="3">
        <v>63</v>
      </c>
      <c r="B65" s="82" t="s">
        <v>86</v>
      </c>
      <c r="C65" s="27">
        <v>29081.5905227297</v>
      </c>
      <c r="D65" s="27">
        <v>200</v>
      </c>
      <c r="E65" s="27"/>
      <c r="F65" s="27">
        <v>3300</v>
      </c>
      <c r="G65" s="27">
        <f t="shared" si="0"/>
        <v>25981.5905227297</v>
      </c>
      <c r="H65" s="13"/>
    </row>
    <row r="66" spans="1:8">
      <c r="A66" s="3">
        <v>64</v>
      </c>
      <c r="B66" s="82" t="s">
        <v>87</v>
      </c>
      <c r="C66" s="27">
        <v>-894.600336771935</v>
      </c>
      <c r="D66" s="27">
        <v>200</v>
      </c>
      <c r="E66" s="27">
        <v>240</v>
      </c>
      <c r="F66" s="27">
        <v>3000</v>
      </c>
      <c r="G66" s="27">
        <f t="shared" si="0"/>
        <v>-3454.60033677193</v>
      </c>
      <c r="H66" s="13"/>
    </row>
    <row r="67" spans="1:8">
      <c r="A67" s="3">
        <v>65</v>
      </c>
      <c r="B67" s="82" t="s">
        <v>88</v>
      </c>
      <c r="C67" s="27">
        <v>65974.9057533056</v>
      </c>
      <c r="D67" s="27">
        <v>200</v>
      </c>
      <c r="E67" s="27"/>
      <c r="F67" s="27">
        <v>3000</v>
      </c>
      <c r="G67" s="27">
        <f t="shared" si="0"/>
        <v>63174.9057533056</v>
      </c>
      <c r="H67" s="13"/>
    </row>
    <row r="68" spans="1:8">
      <c r="A68" s="3">
        <v>66</v>
      </c>
      <c r="B68" s="82" t="s">
        <v>89</v>
      </c>
      <c r="C68" s="27">
        <v>71036.0870027911</v>
      </c>
      <c r="D68" s="27">
        <v>200</v>
      </c>
      <c r="E68" s="27"/>
      <c r="F68" s="27">
        <v>4000</v>
      </c>
      <c r="G68" s="27">
        <f t="shared" ref="G68:G105" si="1">C68+D68+E68-F68</f>
        <v>67236.0870027911</v>
      </c>
      <c r="H68" s="13"/>
    </row>
    <row r="69" spans="1:8">
      <c r="A69" s="3">
        <v>67</v>
      </c>
      <c r="B69" s="82" t="s">
        <v>90</v>
      </c>
      <c r="C69" s="27">
        <v>56366.7108906262</v>
      </c>
      <c r="D69" s="27">
        <v>0</v>
      </c>
      <c r="E69" s="27"/>
      <c r="F69" s="27">
        <v>3000</v>
      </c>
      <c r="G69" s="27">
        <f t="shared" si="1"/>
        <v>53366.7108906262</v>
      </c>
      <c r="H69" s="13"/>
    </row>
    <row r="70" spans="1:8">
      <c r="A70" s="3">
        <v>68</v>
      </c>
      <c r="B70" s="82" t="s">
        <v>91</v>
      </c>
      <c r="C70" s="27">
        <v>6296.46812745174</v>
      </c>
      <c r="D70" s="27">
        <v>200</v>
      </c>
      <c r="E70" s="27"/>
      <c r="F70" s="27">
        <v>2900</v>
      </c>
      <c r="G70" s="27">
        <f t="shared" si="1"/>
        <v>3596.46812745174</v>
      </c>
      <c r="H70" s="13"/>
    </row>
    <row r="71" spans="1:8">
      <c r="A71" s="3">
        <v>69</v>
      </c>
      <c r="B71" s="82" t="s">
        <v>92</v>
      </c>
      <c r="C71" s="27">
        <v>23903.529558073</v>
      </c>
      <c r="D71" s="27">
        <v>200</v>
      </c>
      <c r="E71" s="27"/>
      <c r="F71" s="27">
        <v>2300</v>
      </c>
      <c r="G71" s="27">
        <f t="shared" si="1"/>
        <v>21803.529558073</v>
      </c>
      <c r="H71" s="13"/>
    </row>
    <row r="72" spans="1:8">
      <c r="A72" s="3">
        <v>70</v>
      </c>
      <c r="B72" s="82" t="s">
        <v>93</v>
      </c>
      <c r="C72" s="27">
        <v>26452.670078973</v>
      </c>
      <c r="D72" s="27">
        <v>0</v>
      </c>
      <c r="E72" s="27"/>
      <c r="F72" s="27">
        <v>3000</v>
      </c>
      <c r="G72" s="27">
        <f t="shared" si="1"/>
        <v>23452.670078973</v>
      </c>
      <c r="H72" s="13"/>
    </row>
    <row r="73" spans="1:8">
      <c r="A73" s="3">
        <v>71</v>
      </c>
      <c r="B73" s="82" t="s">
        <v>94</v>
      </c>
      <c r="C73" s="27">
        <v>33668.5420992832</v>
      </c>
      <c r="D73" s="27">
        <v>200</v>
      </c>
      <c r="E73" s="27"/>
      <c r="F73" s="27">
        <v>3000</v>
      </c>
      <c r="G73" s="27">
        <f t="shared" si="1"/>
        <v>30868.5420992832</v>
      </c>
      <c r="H73" s="13"/>
    </row>
    <row r="74" spans="1:8">
      <c r="A74" s="3">
        <v>72</v>
      </c>
      <c r="B74" s="82" t="s">
        <v>95</v>
      </c>
      <c r="C74" s="27">
        <v>26158.3042641765</v>
      </c>
      <c r="D74" s="27">
        <v>200</v>
      </c>
      <c r="E74" s="27"/>
      <c r="F74" s="27">
        <v>3000</v>
      </c>
      <c r="G74" s="27">
        <f t="shared" si="1"/>
        <v>23358.3042641765</v>
      </c>
      <c r="H74" s="13"/>
    </row>
    <row r="75" spans="1:8">
      <c r="A75" s="3">
        <v>73</v>
      </c>
      <c r="B75" s="82" t="s">
        <v>96</v>
      </c>
      <c r="C75" s="27">
        <v>55436.3207686956</v>
      </c>
      <c r="D75" s="27">
        <v>200</v>
      </c>
      <c r="E75" s="27"/>
      <c r="F75" s="27">
        <v>3000</v>
      </c>
      <c r="G75" s="27">
        <f t="shared" si="1"/>
        <v>52636.3207686956</v>
      </c>
      <c r="H75" s="13"/>
    </row>
    <row r="76" spans="1:8">
      <c r="A76" s="3">
        <v>74</v>
      </c>
      <c r="B76" s="82" t="s">
        <v>97</v>
      </c>
      <c r="C76" s="27">
        <v>2344.02867667148</v>
      </c>
      <c r="D76" s="27">
        <v>200</v>
      </c>
      <c r="E76" s="27"/>
      <c r="F76" s="27">
        <v>3000</v>
      </c>
      <c r="G76" s="27">
        <f t="shared" si="1"/>
        <v>-455.97132332852</v>
      </c>
      <c r="H76" s="13"/>
    </row>
    <row r="77" spans="1:8">
      <c r="A77" s="3">
        <v>75</v>
      </c>
      <c r="B77" s="82" t="s">
        <v>98</v>
      </c>
      <c r="C77" s="27">
        <v>53176.7620765722</v>
      </c>
      <c r="D77" s="27">
        <v>0</v>
      </c>
      <c r="E77" s="27"/>
      <c r="F77" s="27">
        <v>4000</v>
      </c>
      <c r="G77" s="27">
        <f t="shared" si="1"/>
        <v>49176.7620765722</v>
      </c>
      <c r="H77" s="13"/>
    </row>
    <row r="78" spans="1:8">
      <c r="A78" s="3">
        <v>76</v>
      </c>
      <c r="B78" s="82" t="s">
        <v>99</v>
      </c>
      <c r="C78" s="27">
        <v>27657.2469381088</v>
      </c>
      <c r="D78" s="27">
        <v>200</v>
      </c>
      <c r="E78" s="27"/>
      <c r="F78" s="27">
        <v>3000</v>
      </c>
      <c r="G78" s="27">
        <f t="shared" si="1"/>
        <v>24857.2469381088</v>
      </c>
      <c r="H78" s="13"/>
    </row>
    <row r="79" spans="1:8">
      <c r="A79" s="3">
        <v>77</v>
      </c>
      <c r="B79" s="82" t="s">
        <v>100</v>
      </c>
      <c r="C79" s="27">
        <v>-7611.12283317201</v>
      </c>
      <c r="D79" s="27">
        <v>0</v>
      </c>
      <c r="E79" s="27"/>
      <c r="F79" s="27">
        <v>1900</v>
      </c>
      <c r="G79" s="27">
        <f t="shared" si="1"/>
        <v>-9511.12283317201</v>
      </c>
      <c r="H79" s="13"/>
    </row>
    <row r="80" spans="1:8">
      <c r="A80" s="3">
        <v>78</v>
      </c>
      <c r="B80" s="82" t="s">
        <v>101</v>
      </c>
      <c r="C80" s="27">
        <v>-8282.03750265958</v>
      </c>
      <c r="D80" s="27">
        <v>200</v>
      </c>
      <c r="E80" s="27"/>
      <c r="F80" s="27">
        <v>3000</v>
      </c>
      <c r="G80" s="27">
        <f t="shared" si="1"/>
        <v>-11082.0375026596</v>
      </c>
      <c r="H80" s="13"/>
    </row>
    <row r="81" spans="1:8">
      <c r="A81" s="3">
        <v>79</v>
      </c>
      <c r="B81" s="82" t="s">
        <v>102</v>
      </c>
      <c r="C81" s="27">
        <v>25258.1515509801</v>
      </c>
      <c r="D81" s="27">
        <v>0</v>
      </c>
      <c r="E81" s="27"/>
      <c r="F81" s="27">
        <v>3000</v>
      </c>
      <c r="G81" s="27">
        <f t="shared" si="1"/>
        <v>22258.1515509801</v>
      </c>
      <c r="H81" s="13"/>
    </row>
    <row r="82" spans="1:8">
      <c r="A82" s="3">
        <v>80</v>
      </c>
      <c r="B82" s="82" t="s">
        <v>103</v>
      </c>
      <c r="C82" s="27">
        <v>-4893.5248355957</v>
      </c>
      <c r="D82" s="27">
        <v>200</v>
      </c>
      <c r="E82" s="27"/>
      <c r="F82" s="27">
        <v>3000</v>
      </c>
      <c r="G82" s="27">
        <f t="shared" si="1"/>
        <v>-7693.5248355957</v>
      </c>
      <c r="H82" s="13"/>
    </row>
    <row r="83" spans="1:8">
      <c r="A83" s="3">
        <v>81</v>
      </c>
      <c r="B83" s="82" t="s">
        <v>104</v>
      </c>
      <c r="C83" s="27">
        <v>45898.1307686957</v>
      </c>
      <c r="D83" s="27">
        <v>200</v>
      </c>
      <c r="E83" s="27"/>
      <c r="F83" s="27">
        <v>2800</v>
      </c>
      <c r="G83" s="27">
        <f t="shared" si="1"/>
        <v>43298.1307686957</v>
      </c>
      <c r="H83" s="13"/>
    </row>
    <row r="84" spans="1:8">
      <c r="A84" s="3">
        <v>82</v>
      </c>
      <c r="B84" s="82" t="s">
        <v>105</v>
      </c>
      <c r="C84" s="27">
        <v>-11281.7076854104</v>
      </c>
      <c r="D84" s="27">
        <v>200</v>
      </c>
      <c r="E84" s="27"/>
      <c r="F84" s="27">
        <v>3000</v>
      </c>
      <c r="G84" s="27">
        <f t="shared" si="1"/>
        <v>-14081.7076854104</v>
      </c>
      <c r="H84" s="13"/>
    </row>
    <row r="85" spans="1:8">
      <c r="A85" s="3">
        <v>83</v>
      </c>
      <c r="B85" s="82" t="s">
        <v>106</v>
      </c>
      <c r="C85" s="27">
        <v>-12368.8873422612</v>
      </c>
      <c r="D85" s="27">
        <v>200</v>
      </c>
      <c r="E85" s="27"/>
      <c r="F85" s="27">
        <v>2000</v>
      </c>
      <c r="G85" s="27">
        <f t="shared" si="1"/>
        <v>-14168.8873422612</v>
      </c>
      <c r="H85" s="13"/>
    </row>
    <row r="86" spans="1:8">
      <c r="A86" s="3">
        <v>84</v>
      </c>
      <c r="B86" s="82" t="s">
        <v>107</v>
      </c>
      <c r="C86" s="27">
        <v>83044.6178411296</v>
      </c>
      <c r="D86" s="27">
        <v>200</v>
      </c>
      <c r="E86" s="27"/>
      <c r="F86" s="27">
        <v>5000</v>
      </c>
      <c r="G86" s="27">
        <f t="shared" si="1"/>
        <v>78244.6178411296</v>
      </c>
      <c r="H86" s="13"/>
    </row>
    <row r="87" spans="1:8">
      <c r="A87" s="3">
        <v>85</v>
      </c>
      <c r="B87" s="82" t="s">
        <v>108</v>
      </c>
      <c r="C87" s="27">
        <v>38371.5240152926</v>
      </c>
      <c r="D87" s="27">
        <v>200</v>
      </c>
      <c r="E87" s="27"/>
      <c r="F87" s="27">
        <v>3000</v>
      </c>
      <c r="G87" s="27">
        <f t="shared" si="1"/>
        <v>35571.5240152926</v>
      </c>
      <c r="H87" s="13"/>
    </row>
    <row r="88" spans="1:8">
      <c r="A88" s="3">
        <v>86</v>
      </c>
      <c r="B88" s="82" t="s">
        <v>109</v>
      </c>
      <c r="C88" s="27">
        <v>17142.6807686956</v>
      </c>
      <c r="D88" s="27">
        <v>200</v>
      </c>
      <c r="E88" s="27"/>
      <c r="F88" s="27">
        <v>3000</v>
      </c>
      <c r="G88" s="27">
        <f t="shared" si="1"/>
        <v>14342.6807686956</v>
      </c>
      <c r="H88" s="13"/>
    </row>
    <row r="89" spans="1:8">
      <c r="A89" s="3">
        <v>87</v>
      </c>
      <c r="B89" s="82" t="s">
        <v>110</v>
      </c>
      <c r="C89" s="27">
        <v>25434.4352495357</v>
      </c>
      <c r="D89" s="27">
        <v>200</v>
      </c>
      <c r="E89" s="27"/>
      <c r="F89" s="27">
        <v>3000</v>
      </c>
      <c r="G89" s="27">
        <f t="shared" si="1"/>
        <v>22634.4352495357</v>
      </c>
      <c r="H89" s="13"/>
    </row>
    <row r="90" spans="1:8">
      <c r="A90" s="3">
        <v>88</v>
      </c>
      <c r="B90" s="83" t="s">
        <v>111</v>
      </c>
      <c r="C90" s="27">
        <v>9030.27892902231</v>
      </c>
      <c r="D90" s="27">
        <v>200</v>
      </c>
      <c r="E90" s="27"/>
      <c r="F90" s="27">
        <v>3400</v>
      </c>
      <c r="G90" s="27">
        <f t="shared" si="1"/>
        <v>5830.27892902231</v>
      </c>
      <c r="H90" s="13"/>
    </row>
    <row r="91" spans="1:8">
      <c r="A91" s="3">
        <v>89</v>
      </c>
      <c r="B91" s="82" t="s">
        <v>112</v>
      </c>
      <c r="C91" s="27">
        <v>-10374.7926924722</v>
      </c>
      <c r="D91" s="27">
        <v>200</v>
      </c>
      <c r="E91" s="27"/>
      <c r="F91" s="27">
        <v>2000</v>
      </c>
      <c r="G91" s="27">
        <f t="shared" si="1"/>
        <v>-12174.7926924722</v>
      </c>
      <c r="H91" s="13"/>
    </row>
    <row r="92" spans="1:8">
      <c r="A92" s="3">
        <v>90</v>
      </c>
      <c r="B92" s="8" t="s">
        <v>113</v>
      </c>
      <c r="C92" s="27">
        <v>-9920.66</v>
      </c>
      <c r="D92" s="27">
        <v>200</v>
      </c>
      <c r="E92" s="27"/>
      <c r="F92" s="27">
        <v>3000</v>
      </c>
      <c r="G92" s="27">
        <f t="shared" si="1"/>
        <v>-12720.66</v>
      </c>
      <c r="H92" s="13"/>
    </row>
    <row r="93" ht="16.5" customHeight="1" spans="1:8">
      <c r="A93" s="3">
        <v>91</v>
      </c>
      <c r="B93" s="5" t="s">
        <v>114</v>
      </c>
      <c r="C93" s="27">
        <v>-7468.07</v>
      </c>
      <c r="D93" s="27">
        <v>200</v>
      </c>
      <c r="E93" s="27"/>
      <c r="F93" s="27">
        <v>3000</v>
      </c>
      <c r="G93" s="27">
        <f t="shared" si="1"/>
        <v>-10268.07</v>
      </c>
      <c r="H93" s="80"/>
    </row>
    <row r="94" spans="1:8">
      <c r="A94" s="3">
        <v>92</v>
      </c>
      <c r="B94" s="8" t="s">
        <v>115</v>
      </c>
      <c r="C94" s="27">
        <v>-5531.31</v>
      </c>
      <c r="D94" s="27">
        <v>200</v>
      </c>
      <c r="E94" s="27"/>
      <c r="F94" s="27">
        <v>2000</v>
      </c>
      <c r="G94" s="27">
        <f t="shared" si="1"/>
        <v>-7331.31</v>
      </c>
      <c r="H94" s="13"/>
    </row>
    <row r="95" spans="1:8">
      <c r="A95" s="3">
        <v>93</v>
      </c>
      <c r="B95" s="83" t="s">
        <v>116</v>
      </c>
      <c r="C95" s="27">
        <v>-6354</v>
      </c>
      <c r="D95" s="27">
        <v>200</v>
      </c>
      <c r="E95" s="27"/>
      <c r="F95" s="27">
        <v>2000</v>
      </c>
      <c r="G95" s="27">
        <f t="shared" si="1"/>
        <v>-8154</v>
      </c>
      <c r="H95" s="13"/>
    </row>
    <row r="96" spans="1:8">
      <c r="A96" s="3">
        <v>95</v>
      </c>
      <c r="B96" s="83" t="s">
        <v>117</v>
      </c>
      <c r="C96" s="27">
        <v>-7184</v>
      </c>
      <c r="D96" s="27">
        <v>200</v>
      </c>
      <c r="E96" s="27">
        <v>240</v>
      </c>
      <c r="F96" s="27">
        <v>2000</v>
      </c>
      <c r="G96" s="27">
        <f t="shared" si="1"/>
        <v>-8744</v>
      </c>
      <c r="H96" s="13"/>
    </row>
    <row r="97" spans="1:8">
      <c r="A97" s="3">
        <v>96</v>
      </c>
      <c r="B97" s="8" t="s">
        <v>138</v>
      </c>
      <c r="C97" s="27">
        <v>0</v>
      </c>
      <c r="D97" s="27">
        <v>200</v>
      </c>
      <c r="E97" s="27"/>
      <c r="F97" s="27">
        <v>1000</v>
      </c>
      <c r="G97" s="27">
        <f t="shared" si="1"/>
        <v>-800</v>
      </c>
      <c r="H97" s="13"/>
    </row>
    <row r="98" spans="1:11">
      <c r="A98" s="3">
        <v>97</v>
      </c>
      <c r="B98" s="8" t="s">
        <v>118</v>
      </c>
      <c r="C98" s="27">
        <v>-4000</v>
      </c>
      <c r="D98" s="27">
        <v>200</v>
      </c>
      <c r="E98" s="27"/>
      <c r="F98" s="27">
        <v>1000</v>
      </c>
      <c r="G98" s="27">
        <f t="shared" si="1"/>
        <v>-4800</v>
      </c>
      <c r="H98" s="13"/>
      <c r="I98" s="30"/>
      <c r="J98" s="30"/>
      <c r="K98" s="30"/>
    </row>
    <row r="99" spans="1:11">
      <c r="A99" s="3">
        <v>98</v>
      </c>
      <c r="B99" s="8" t="s">
        <v>139</v>
      </c>
      <c r="C99" s="38">
        <v>1000</v>
      </c>
      <c r="D99" s="27">
        <v>200</v>
      </c>
      <c r="E99" s="38"/>
      <c r="F99" s="27">
        <v>1000</v>
      </c>
      <c r="G99" s="27">
        <f t="shared" si="1"/>
        <v>200</v>
      </c>
      <c r="H99" s="13"/>
      <c r="I99" s="30"/>
      <c r="J99" s="30"/>
      <c r="K99" s="30"/>
    </row>
    <row r="100" spans="1:11">
      <c r="A100" s="3">
        <v>99</v>
      </c>
      <c r="B100" s="8" t="s">
        <v>119</v>
      </c>
      <c r="C100" s="38">
        <v>-8340.28</v>
      </c>
      <c r="D100" s="27">
        <v>200</v>
      </c>
      <c r="E100" s="38"/>
      <c r="F100" s="27">
        <v>2000</v>
      </c>
      <c r="G100" s="27">
        <f t="shared" si="1"/>
        <v>-10140.28</v>
      </c>
      <c r="H100" s="13"/>
      <c r="I100" s="30"/>
      <c r="J100" s="30"/>
      <c r="K100" s="30"/>
    </row>
    <row r="101" spans="1:8">
      <c r="A101" s="3">
        <v>100</v>
      </c>
      <c r="B101" s="82" t="s">
        <v>120</v>
      </c>
      <c r="C101" s="27">
        <v>21239.4638215743</v>
      </c>
      <c r="D101" s="27"/>
      <c r="E101" s="27"/>
      <c r="F101" s="27">
        <v>3000</v>
      </c>
      <c r="G101" s="27">
        <f t="shared" si="1"/>
        <v>18239.4638215743</v>
      </c>
      <c r="H101" s="13"/>
    </row>
    <row r="102" spans="1:8">
      <c r="A102" s="3">
        <v>101</v>
      </c>
      <c r="B102" s="8" t="s">
        <v>121</v>
      </c>
      <c r="C102" s="76">
        <v>40813.41</v>
      </c>
      <c r="D102" s="76"/>
      <c r="E102" s="76"/>
      <c r="F102" s="27">
        <v>0</v>
      </c>
      <c r="G102" s="27">
        <f t="shared" si="1"/>
        <v>40813.41</v>
      </c>
      <c r="H102" s="13"/>
    </row>
    <row r="103" spans="1:8">
      <c r="A103" s="3">
        <v>102</v>
      </c>
      <c r="B103" s="8" t="s">
        <v>122</v>
      </c>
      <c r="C103" s="77">
        <v>0</v>
      </c>
      <c r="D103" s="77"/>
      <c r="E103" s="77"/>
      <c r="F103" s="27"/>
      <c r="G103" s="27">
        <f t="shared" si="1"/>
        <v>0</v>
      </c>
      <c r="H103" s="13"/>
    </row>
    <row r="104" spans="1:8">
      <c r="A104" s="3">
        <v>103</v>
      </c>
      <c r="B104" s="84" t="s">
        <v>124</v>
      </c>
      <c r="C104" s="78">
        <v>7005.28546028986</v>
      </c>
      <c r="D104" s="78"/>
      <c r="E104" s="78"/>
      <c r="F104" s="27">
        <v>4000</v>
      </c>
      <c r="G104" s="27">
        <f t="shared" si="1"/>
        <v>3005.28546028986</v>
      </c>
      <c r="H104" s="74" t="s">
        <v>140</v>
      </c>
    </row>
    <row r="105" spans="1:8">
      <c r="A105" s="3">
        <v>104</v>
      </c>
      <c r="B105" s="9" t="s">
        <v>125</v>
      </c>
      <c r="C105" s="78">
        <v>1000</v>
      </c>
      <c r="D105" s="78"/>
      <c r="E105" s="78"/>
      <c r="F105" s="27"/>
      <c r="G105" s="27">
        <f t="shared" si="1"/>
        <v>1000</v>
      </c>
      <c r="H105" s="74"/>
    </row>
    <row r="106" spans="1:8">
      <c r="A106" s="12" t="s">
        <v>127</v>
      </c>
      <c r="B106" s="13"/>
      <c r="C106" s="38">
        <f t="shared" ref="C106:G106" si="2">SUM(C3:C105)</f>
        <v>2261622.50344281</v>
      </c>
      <c r="D106" s="38">
        <f t="shared" si="2"/>
        <v>17600</v>
      </c>
      <c r="E106" s="38">
        <f t="shared" si="2"/>
        <v>1440</v>
      </c>
      <c r="F106" s="38">
        <f t="shared" si="2"/>
        <v>303300</v>
      </c>
      <c r="G106" s="38">
        <f t="shared" si="2"/>
        <v>1977362.50344281</v>
      </c>
      <c r="H106" s="13"/>
    </row>
    <row r="107" ht="15.75" customHeight="1"/>
  </sheetData>
  <mergeCells count="1">
    <mergeCell ref="A1:H1"/>
  </mergeCells>
  <pageMargins left="0.354166666666667" right="0.354166666666667" top="0.393055555555556" bottom="0.1965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ht="31.5" customHeight="1" spans="1:11">
      <c r="A1" s="1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18</v>
      </c>
      <c r="B2" s="2" t="s">
        <v>19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  <c r="I2" s="2" t="s">
        <v>21</v>
      </c>
      <c r="J2" s="2" t="s">
        <v>153</v>
      </c>
      <c r="K2" s="28" t="s">
        <v>23</v>
      </c>
    </row>
    <row r="3" customHeight="1" spans="1:11">
      <c r="A3" s="3">
        <v>1</v>
      </c>
      <c r="B3" s="3" t="s">
        <v>24</v>
      </c>
      <c r="C3" s="27">
        <v>69785.7</v>
      </c>
      <c r="D3" s="27"/>
      <c r="E3" s="27"/>
      <c r="F3" s="27">
        <v>500</v>
      </c>
      <c r="G3" s="27">
        <v>600</v>
      </c>
      <c r="H3" s="27">
        <v>600</v>
      </c>
      <c r="I3" s="27">
        <v>5000</v>
      </c>
      <c r="J3" s="27">
        <f>SUM(C3+D3+E3+F3+G3+H3-I3)</f>
        <v>66485.7</v>
      </c>
      <c r="K3" s="13"/>
    </row>
    <row r="4" spans="1:11">
      <c r="A4" s="3">
        <v>2</v>
      </c>
      <c r="B4" s="82" t="s">
        <v>25</v>
      </c>
      <c r="C4" s="27">
        <v>26793.3751922173</v>
      </c>
      <c r="D4" s="27"/>
      <c r="E4" s="27"/>
      <c r="F4" s="27">
        <v>500</v>
      </c>
      <c r="G4" s="27"/>
      <c r="H4" s="27"/>
      <c r="I4" s="27">
        <v>4000</v>
      </c>
      <c r="J4" s="27">
        <f>SUM(C4+D4+E4+F4+G4+H4-I4)</f>
        <v>23293.3751922173</v>
      </c>
      <c r="K4" s="13"/>
    </row>
    <row r="5" spans="1:11">
      <c r="A5" s="3">
        <v>3</v>
      </c>
      <c r="B5" s="82" t="s">
        <v>26</v>
      </c>
      <c r="C5" s="27">
        <v>24641.4912668029</v>
      </c>
      <c r="D5" s="27"/>
      <c r="E5" s="27"/>
      <c r="F5" s="27">
        <v>500</v>
      </c>
      <c r="G5" s="27"/>
      <c r="H5" s="27">
        <v>600</v>
      </c>
      <c r="I5" s="27">
        <v>3000</v>
      </c>
      <c r="J5" s="27">
        <f t="shared" ref="J5:J68" si="0">SUM(C5+D5+E5+F5+G5+H5-I5)</f>
        <v>22741.4912668029</v>
      </c>
      <c r="K5" s="13"/>
    </row>
    <row r="6" spans="1:11">
      <c r="A6" s="3">
        <v>4</v>
      </c>
      <c r="B6" s="82" t="s">
        <v>27</v>
      </c>
      <c r="C6" s="27">
        <v>35902.2913691341</v>
      </c>
      <c r="D6" s="27"/>
      <c r="E6" s="27"/>
      <c r="F6" s="27">
        <v>500</v>
      </c>
      <c r="G6" s="27"/>
      <c r="H6" s="27">
        <v>600</v>
      </c>
      <c r="I6" s="27">
        <v>4000</v>
      </c>
      <c r="J6" s="27">
        <f t="shared" si="0"/>
        <v>33002.2913691341</v>
      </c>
      <c r="K6" s="13"/>
    </row>
    <row r="7" spans="1:11">
      <c r="A7" s="3">
        <v>5</v>
      </c>
      <c r="B7" s="82" t="s">
        <v>28</v>
      </c>
      <c r="C7" s="27">
        <v>43250.1861505065</v>
      </c>
      <c r="D7" s="27"/>
      <c r="E7" s="27"/>
      <c r="F7" s="27"/>
      <c r="G7" s="27"/>
      <c r="H7" s="27"/>
      <c r="I7" s="27">
        <v>4000</v>
      </c>
      <c r="J7" s="27">
        <f t="shared" si="0"/>
        <v>39250.1861505065</v>
      </c>
      <c r="K7" s="13"/>
    </row>
    <row r="8" spans="1:11">
      <c r="A8" s="3">
        <v>6</v>
      </c>
      <c r="B8" s="82" t="s">
        <v>29</v>
      </c>
      <c r="C8" s="27">
        <v>15676.3281024511</v>
      </c>
      <c r="D8" s="27"/>
      <c r="E8" s="27"/>
      <c r="F8" s="27"/>
      <c r="G8" s="27"/>
      <c r="H8" s="27"/>
      <c r="I8" s="27">
        <v>3000</v>
      </c>
      <c r="J8" s="27">
        <f t="shared" si="0"/>
        <v>12676.3281024511</v>
      </c>
      <c r="K8" s="13"/>
    </row>
    <row r="9" spans="1:11">
      <c r="A9" s="3">
        <v>7</v>
      </c>
      <c r="B9" s="82" t="s">
        <v>30</v>
      </c>
      <c r="C9" s="27">
        <v>2315.21026336202</v>
      </c>
      <c r="D9" s="27"/>
      <c r="E9" s="27"/>
      <c r="F9" s="27"/>
      <c r="G9" s="27"/>
      <c r="H9" s="27"/>
      <c r="I9" s="27">
        <v>3000</v>
      </c>
      <c r="J9" s="27">
        <f t="shared" si="0"/>
        <v>-684.78973663798</v>
      </c>
      <c r="K9" s="13"/>
    </row>
    <row r="10" spans="1:11">
      <c r="A10" s="3">
        <v>8</v>
      </c>
      <c r="B10" s="82" t="s">
        <v>31</v>
      </c>
      <c r="C10" s="27">
        <v>8760.6334389114</v>
      </c>
      <c r="D10" s="27"/>
      <c r="E10" s="27"/>
      <c r="F10" s="27"/>
      <c r="G10" s="27"/>
      <c r="H10" s="27"/>
      <c r="I10" s="27">
        <v>3000</v>
      </c>
      <c r="J10" s="27">
        <f t="shared" si="0"/>
        <v>5760.6334389114</v>
      </c>
      <c r="K10" s="13"/>
    </row>
    <row r="11" spans="1:11">
      <c r="A11" s="3">
        <v>9</v>
      </c>
      <c r="B11" s="82" t="s">
        <v>32</v>
      </c>
      <c r="C11" s="27">
        <v>8280.44367713169</v>
      </c>
      <c r="D11" s="27"/>
      <c r="E11" s="27"/>
      <c r="F11" s="27"/>
      <c r="G11" s="27"/>
      <c r="H11" s="27"/>
      <c r="I11" s="27">
        <v>2900</v>
      </c>
      <c r="J11" s="27">
        <f t="shared" si="0"/>
        <v>5380.44367713169</v>
      </c>
      <c r="K11" s="13"/>
    </row>
    <row r="12" spans="1:11">
      <c r="A12" s="3">
        <v>10</v>
      </c>
      <c r="B12" s="82" t="s">
        <v>33</v>
      </c>
      <c r="C12" s="27">
        <v>12383.598260014</v>
      </c>
      <c r="D12" s="27"/>
      <c r="E12" s="27"/>
      <c r="F12" s="27">
        <v>500</v>
      </c>
      <c r="G12" s="27">
        <v>600</v>
      </c>
      <c r="H12" s="27">
        <v>600</v>
      </c>
      <c r="I12" s="27">
        <v>3000</v>
      </c>
      <c r="J12" s="27">
        <f t="shared" si="0"/>
        <v>11083.598260014</v>
      </c>
      <c r="K12" s="13"/>
    </row>
    <row r="13" spans="1:11">
      <c r="A13" s="3">
        <v>11</v>
      </c>
      <c r="B13" s="82" t="s">
        <v>34</v>
      </c>
      <c r="C13" s="27">
        <v>8115.27254660468</v>
      </c>
      <c r="D13" s="27"/>
      <c r="E13" s="27"/>
      <c r="F13" s="27">
        <v>500</v>
      </c>
      <c r="G13" s="27">
        <v>600</v>
      </c>
      <c r="H13" s="27">
        <v>600</v>
      </c>
      <c r="I13" s="27">
        <v>3000</v>
      </c>
      <c r="J13" s="27">
        <f t="shared" si="0"/>
        <v>6815.27254660468</v>
      </c>
      <c r="K13" s="13"/>
    </row>
    <row r="14" spans="1:11">
      <c r="A14" s="3">
        <v>12</v>
      </c>
      <c r="B14" s="82" t="s">
        <v>35</v>
      </c>
      <c r="C14" s="27">
        <v>-2897.33937964713</v>
      </c>
      <c r="D14" s="27"/>
      <c r="E14" s="27"/>
      <c r="F14" s="27"/>
      <c r="G14" s="27"/>
      <c r="H14" s="27"/>
      <c r="I14" s="27">
        <v>0</v>
      </c>
      <c r="J14" s="27">
        <f t="shared" si="0"/>
        <v>-2897.33937964713</v>
      </c>
      <c r="K14" s="13"/>
    </row>
    <row r="15" spans="1:11">
      <c r="A15" s="3">
        <v>13</v>
      </c>
      <c r="B15" s="82" t="s">
        <v>36</v>
      </c>
      <c r="C15" s="27">
        <v>-8182.59873410205</v>
      </c>
      <c r="D15" s="27"/>
      <c r="E15" s="27"/>
      <c r="F15" s="27"/>
      <c r="G15" s="27"/>
      <c r="H15" s="27"/>
      <c r="I15" s="27">
        <v>3000</v>
      </c>
      <c r="J15" s="27">
        <f t="shared" si="0"/>
        <v>-11182.598734102</v>
      </c>
      <c r="K15" s="13"/>
    </row>
    <row r="16" spans="1:11">
      <c r="A16" s="3">
        <v>14</v>
      </c>
      <c r="B16" s="82" t="s">
        <v>37</v>
      </c>
      <c r="C16" s="27">
        <v>22437.8040361943</v>
      </c>
      <c r="D16" s="27"/>
      <c r="E16" s="27"/>
      <c r="F16" s="27"/>
      <c r="G16" s="27"/>
      <c r="H16" s="27"/>
      <c r="I16" s="27">
        <v>3000</v>
      </c>
      <c r="J16" s="27">
        <f t="shared" si="0"/>
        <v>19437.8040361943</v>
      </c>
      <c r="K16" s="13"/>
    </row>
    <row r="17" spans="1:11">
      <c r="A17" s="3">
        <v>15</v>
      </c>
      <c r="B17" s="82" t="s">
        <v>38</v>
      </c>
      <c r="C17" s="27">
        <v>62815.6487531011</v>
      </c>
      <c r="D17" s="27"/>
      <c r="E17" s="27"/>
      <c r="F17" s="27"/>
      <c r="G17" s="27">
        <v>600</v>
      </c>
      <c r="H17" s="27">
        <v>600</v>
      </c>
      <c r="I17" s="27">
        <v>4000</v>
      </c>
      <c r="J17" s="27">
        <f t="shared" si="0"/>
        <v>60015.6487531011</v>
      </c>
      <c r="K17" s="13"/>
    </row>
    <row r="18" spans="1:11">
      <c r="A18" s="3">
        <v>16</v>
      </c>
      <c r="B18" s="82" t="s">
        <v>39</v>
      </c>
      <c r="C18" s="27">
        <v>18666.12314551</v>
      </c>
      <c r="D18" s="27"/>
      <c r="E18" s="27"/>
      <c r="F18" s="27">
        <v>500</v>
      </c>
      <c r="G18" s="27"/>
      <c r="H18" s="27"/>
      <c r="I18" s="27">
        <v>2000</v>
      </c>
      <c r="J18" s="27">
        <f t="shared" si="0"/>
        <v>17166.12314551</v>
      </c>
      <c r="K18" s="13"/>
    </row>
    <row r="19" spans="1:11">
      <c r="A19" s="3">
        <v>17</v>
      </c>
      <c r="B19" s="82" t="s">
        <v>40</v>
      </c>
      <c r="C19" s="27">
        <v>15585.6055967528</v>
      </c>
      <c r="D19" s="27"/>
      <c r="E19" s="27">
        <v>150</v>
      </c>
      <c r="F19" s="27"/>
      <c r="G19" s="27"/>
      <c r="H19" s="27"/>
      <c r="I19" s="27">
        <v>3500</v>
      </c>
      <c r="J19" s="27">
        <f t="shared" si="0"/>
        <v>12235.6055967528</v>
      </c>
      <c r="K19" s="13"/>
    </row>
    <row r="20" spans="1:11">
      <c r="A20" s="3">
        <v>18</v>
      </c>
      <c r="B20" s="82" t="s">
        <v>41</v>
      </c>
      <c r="C20" s="27">
        <v>42117.856624999</v>
      </c>
      <c r="D20" s="27"/>
      <c r="E20" s="27"/>
      <c r="F20" s="27"/>
      <c r="G20" s="27"/>
      <c r="H20" s="27">
        <v>600</v>
      </c>
      <c r="I20" s="27">
        <v>3000</v>
      </c>
      <c r="J20" s="27">
        <f t="shared" si="0"/>
        <v>39717.856624999</v>
      </c>
      <c r="K20" s="13"/>
    </row>
    <row r="21" spans="1:11">
      <c r="A21" s="3">
        <v>19</v>
      </c>
      <c r="B21" s="82" t="s">
        <v>42</v>
      </c>
      <c r="C21" s="27">
        <v>74162.3178778815</v>
      </c>
      <c r="D21" s="27"/>
      <c r="E21" s="27"/>
      <c r="F21" s="27"/>
      <c r="G21" s="27">
        <v>600</v>
      </c>
      <c r="H21" s="27"/>
      <c r="I21" s="27">
        <v>5000</v>
      </c>
      <c r="J21" s="27">
        <f t="shared" si="0"/>
        <v>69762.3178778815</v>
      </c>
      <c r="K21" s="13"/>
    </row>
    <row r="22" spans="1:11">
      <c r="A22" s="3">
        <v>20</v>
      </c>
      <c r="B22" s="82" t="s">
        <v>43</v>
      </c>
      <c r="C22" s="27">
        <v>28159.0303237617</v>
      </c>
      <c r="D22" s="27"/>
      <c r="E22" s="27"/>
      <c r="F22" s="27"/>
      <c r="G22" s="27"/>
      <c r="H22" s="27"/>
      <c r="I22" s="27">
        <v>3000</v>
      </c>
      <c r="J22" s="27">
        <f t="shared" si="0"/>
        <v>25159.0303237617</v>
      </c>
      <c r="K22" s="13"/>
    </row>
    <row r="23" spans="1:11">
      <c r="A23" s="3">
        <v>21</v>
      </c>
      <c r="B23" s="82" t="s">
        <v>44</v>
      </c>
      <c r="C23" s="27">
        <v>14961.2784693842</v>
      </c>
      <c r="D23" s="27"/>
      <c r="E23" s="27"/>
      <c r="F23" s="27">
        <v>500</v>
      </c>
      <c r="G23" s="27"/>
      <c r="H23" s="27">
        <v>600</v>
      </c>
      <c r="I23" s="27">
        <v>3000</v>
      </c>
      <c r="J23" s="27">
        <f t="shared" si="0"/>
        <v>13061.2784693842</v>
      </c>
      <c r="K23" s="13"/>
    </row>
    <row r="24" spans="1:11">
      <c r="A24" s="3">
        <v>22</v>
      </c>
      <c r="B24" s="82" t="s">
        <v>45</v>
      </c>
      <c r="C24" s="27">
        <v>5097.04463825082</v>
      </c>
      <c r="D24" s="27"/>
      <c r="E24" s="27"/>
      <c r="F24" s="27"/>
      <c r="G24" s="27"/>
      <c r="H24" s="27"/>
      <c r="I24" s="27">
        <v>2900</v>
      </c>
      <c r="J24" s="27">
        <f t="shared" si="0"/>
        <v>2197.04463825082</v>
      </c>
      <c r="K24" s="13"/>
    </row>
    <row r="25" spans="1:11">
      <c r="A25" s="3">
        <v>23</v>
      </c>
      <c r="B25" s="82" t="s">
        <v>46</v>
      </c>
      <c r="C25" s="27">
        <v>19475.6727901728</v>
      </c>
      <c r="D25" s="27"/>
      <c r="E25" s="27"/>
      <c r="F25" s="27">
        <v>500</v>
      </c>
      <c r="G25" s="27">
        <v>600</v>
      </c>
      <c r="H25" s="27"/>
      <c r="I25" s="27">
        <v>4500</v>
      </c>
      <c r="J25" s="27">
        <f t="shared" si="0"/>
        <v>16075.6727901728</v>
      </c>
      <c r="K25" s="13"/>
    </row>
    <row r="26" spans="1:11">
      <c r="A26" s="3">
        <v>24</v>
      </c>
      <c r="B26" s="82" t="s">
        <v>47</v>
      </c>
      <c r="C26" s="27">
        <v>40642.4901020899</v>
      </c>
      <c r="D26" s="27"/>
      <c r="E26" s="27"/>
      <c r="F26" s="27"/>
      <c r="G26" s="27">
        <v>600</v>
      </c>
      <c r="H26" s="27"/>
      <c r="I26" s="27">
        <v>4000</v>
      </c>
      <c r="J26" s="27">
        <f t="shared" si="0"/>
        <v>37242.4901020899</v>
      </c>
      <c r="K26" s="13"/>
    </row>
    <row r="27" spans="1:11">
      <c r="A27" s="3">
        <v>25</v>
      </c>
      <c r="B27" s="82" t="s">
        <v>48</v>
      </c>
      <c r="C27" s="27">
        <v>1474.58410804061</v>
      </c>
      <c r="D27" s="27"/>
      <c r="E27" s="27"/>
      <c r="F27" s="27">
        <v>500</v>
      </c>
      <c r="G27" s="27"/>
      <c r="H27" s="27"/>
      <c r="I27" s="27">
        <v>3000</v>
      </c>
      <c r="J27" s="27">
        <f t="shared" si="0"/>
        <v>-1025.41589195939</v>
      </c>
      <c r="K27" s="13"/>
    </row>
    <row r="28" spans="1:11">
      <c r="A28" s="3">
        <v>26</v>
      </c>
      <c r="B28" s="82" t="s">
        <v>49</v>
      </c>
      <c r="C28" s="27">
        <v>40878.6032451107</v>
      </c>
      <c r="D28" s="27"/>
      <c r="E28" s="27"/>
      <c r="F28" s="27"/>
      <c r="G28" s="27"/>
      <c r="H28" s="27"/>
      <c r="I28" s="27">
        <v>2900</v>
      </c>
      <c r="J28" s="27">
        <f t="shared" si="0"/>
        <v>37978.6032451107</v>
      </c>
      <c r="K28" s="13"/>
    </row>
    <row r="29" spans="1:11">
      <c r="A29" s="3">
        <v>27</v>
      </c>
      <c r="B29" s="82" t="s">
        <v>50</v>
      </c>
      <c r="C29" s="27">
        <v>2114.32021222938</v>
      </c>
      <c r="D29" s="27"/>
      <c r="E29" s="27">
        <v>150</v>
      </c>
      <c r="F29" s="27"/>
      <c r="G29" s="27"/>
      <c r="H29" s="27"/>
      <c r="I29" s="27">
        <v>3000</v>
      </c>
      <c r="J29" s="27">
        <f t="shared" si="0"/>
        <v>-735.67978777062</v>
      </c>
      <c r="K29" s="13"/>
    </row>
    <row r="30" spans="1:11">
      <c r="A30" s="3">
        <v>28</v>
      </c>
      <c r="B30" s="82" t="s">
        <v>51</v>
      </c>
      <c r="C30" s="27">
        <v>-5346.42850996543</v>
      </c>
      <c r="D30" s="27"/>
      <c r="E30" s="27"/>
      <c r="F30" s="27"/>
      <c r="G30" s="27"/>
      <c r="H30" s="27"/>
      <c r="I30" s="27">
        <v>2400</v>
      </c>
      <c r="J30" s="27">
        <f t="shared" si="0"/>
        <v>-7746.42850996543</v>
      </c>
      <c r="K30" s="13"/>
    </row>
    <row r="31" spans="1:11">
      <c r="A31" s="3">
        <v>29</v>
      </c>
      <c r="B31" s="82" t="s">
        <v>52</v>
      </c>
      <c r="C31" s="27">
        <v>81810.5062151713</v>
      </c>
      <c r="D31" s="27"/>
      <c r="E31" s="27"/>
      <c r="F31" s="27">
        <v>500</v>
      </c>
      <c r="G31" s="27"/>
      <c r="H31" s="27">
        <v>600</v>
      </c>
      <c r="I31" s="27">
        <v>5000</v>
      </c>
      <c r="J31" s="27">
        <f t="shared" si="0"/>
        <v>77910.5062151713</v>
      </c>
      <c r="K31" s="13"/>
    </row>
    <row r="32" spans="1:11">
      <c r="A32" s="3">
        <v>30</v>
      </c>
      <c r="B32" s="82" t="s">
        <v>53</v>
      </c>
      <c r="C32" s="27">
        <v>-8133.98231418322</v>
      </c>
      <c r="D32" s="27"/>
      <c r="E32" s="27"/>
      <c r="F32" s="27"/>
      <c r="G32" s="27"/>
      <c r="H32" s="27"/>
      <c r="I32" s="27">
        <v>3000</v>
      </c>
      <c r="J32" s="27">
        <f t="shared" si="0"/>
        <v>-11133.9823141832</v>
      </c>
      <c r="K32" s="13"/>
    </row>
    <row r="33" spans="1:11">
      <c r="A33" s="3">
        <v>31</v>
      </c>
      <c r="B33" s="82" t="s">
        <v>54</v>
      </c>
      <c r="C33" s="27">
        <v>27739.902497824</v>
      </c>
      <c r="D33" s="27"/>
      <c r="E33" s="27"/>
      <c r="F33" s="27"/>
      <c r="G33" s="27"/>
      <c r="H33" s="27"/>
      <c r="I33" s="27">
        <v>3000</v>
      </c>
      <c r="J33" s="27">
        <f t="shared" si="0"/>
        <v>24739.902497824</v>
      </c>
      <c r="K33" s="13"/>
    </row>
    <row r="34" spans="1:11">
      <c r="A34" s="3">
        <v>32</v>
      </c>
      <c r="B34" s="82" t="s">
        <v>55</v>
      </c>
      <c r="C34" s="27">
        <v>5136.51403812865</v>
      </c>
      <c r="D34" s="27"/>
      <c r="E34" s="27"/>
      <c r="F34" s="27">
        <v>500</v>
      </c>
      <c r="G34" s="27"/>
      <c r="H34" s="27"/>
      <c r="I34" s="27">
        <v>3000</v>
      </c>
      <c r="J34" s="27">
        <f t="shared" si="0"/>
        <v>2636.51403812865</v>
      </c>
      <c r="K34" s="13"/>
    </row>
    <row r="35" spans="1:11">
      <c r="A35" s="3">
        <v>33</v>
      </c>
      <c r="B35" s="82" t="s">
        <v>56</v>
      </c>
      <c r="C35" s="27">
        <v>5973.33141196695</v>
      </c>
      <c r="D35" s="27"/>
      <c r="E35" s="27"/>
      <c r="F35" s="27"/>
      <c r="G35" s="27"/>
      <c r="H35" s="27"/>
      <c r="I35" s="27">
        <v>3500</v>
      </c>
      <c r="J35" s="27">
        <f t="shared" si="0"/>
        <v>2473.33141196695</v>
      </c>
      <c r="K35" s="13"/>
    </row>
    <row r="36" spans="1:11">
      <c r="A36" s="3">
        <v>34</v>
      </c>
      <c r="B36" s="82" t="s">
        <v>57</v>
      </c>
      <c r="C36" s="27">
        <v>19776.900994849</v>
      </c>
      <c r="D36" s="27"/>
      <c r="E36" s="27"/>
      <c r="F36" s="27"/>
      <c r="G36" s="27"/>
      <c r="H36" s="27"/>
      <c r="I36" s="27">
        <v>3000</v>
      </c>
      <c r="J36" s="27">
        <f t="shared" si="0"/>
        <v>16776.900994849</v>
      </c>
      <c r="K36" s="13"/>
    </row>
    <row r="37" spans="1:11">
      <c r="A37" s="3">
        <v>35</v>
      </c>
      <c r="B37" s="82" t="s">
        <v>58</v>
      </c>
      <c r="C37" s="27">
        <v>33479.6677427337</v>
      </c>
      <c r="D37" s="27"/>
      <c r="E37" s="27"/>
      <c r="F37" s="27">
        <v>500</v>
      </c>
      <c r="G37" s="27"/>
      <c r="H37" s="27"/>
      <c r="I37" s="27">
        <v>3500</v>
      </c>
      <c r="J37" s="27">
        <f t="shared" si="0"/>
        <v>30479.6677427337</v>
      </c>
      <c r="K37" s="13"/>
    </row>
    <row r="38" spans="1:11">
      <c r="A38" s="3">
        <v>36</v>
      </c>
      <c r="B38" s="82" t="s">
        <v>59</v>
      </c>
      <c r="C38" s="27">
        <v>30745.5661595221</v>
      </c>
      <c r="D38" s="27"/>
      <c r="E38" s="27"/>
      <c r="F38" s="27"/>
      <c r="G38" s="27"/>
      <c r="H38" s="27"/>
      <c r="I38" s="27">
        <v>3000</v>
      </c>
      <c r="J38" s="27">
        <f t="shared" si="0"/>
        <v>27745.5661595221</v>
      </c>
      <c r="K38" s="13"/>
    </row>
    <row r="39" spans="1:11">
      <c r="A39" s="3">
        <v>37</v>
      </c>
      <c r="B39" s="82" t="s">
        <v>60</v>
      </c>
      <c r="C39" s="27">
        <v>23934.1744495327</v>
      </c>
      <c r="D39" s="27"/>
      <c r="E39" s="27"/>
      <c r="F39" s="27"/>
      <c r="G39" s="27"/>
      <c r="H39" s="27"/>
      <c r="I39" s="27">
        <v>3000</v>
      </c>
      <c r="J39" s="27">
        <f t="shared" si="0"/>
        <v>20934.1744495327</v>
      </c>
      <c r="K39" s="13"/>
    </row>
    <row r="40" spans="1:11">
      <c r="A40" s="3">
        <v>38</v>
      </c>
      <c r="B40" s="82" t="s">
        <v>61</v>
      </c>
      <c r="C40" s="27">
        <v>30436.4220623206</v>
      </c>
      <c r="D40" s="27"/>
      <c r="E40" s="27"/>
      <c r="F40" s="27">
        <v>500</v>
      </c>
      <c r="G40" s="27"/>
      <c r="H40" s="27">
        <v>600</v>
      </c>
      <c r="I40" s="27">
        <v>4000</v>
      </c>
      <c r="J40" s="27">
        <f t="shared" si="0"/>
        <v>27536.4220623206</v>
      </c>
      <c r="K40" s="13"/>
    </row>
    <row r="41" spans="1:11">
      <c r="A41" s="3">
        <v>39</v>
      </c>
      <c r="B41" s="82" t="s">
        <v>62</v>
      </c>
      <c r="C41" s="27">
        <v>33624.6399304432</v>
      </c>
      <c r="D41" s="27"/>
      <c r="E41" s="27"/>
      <c r="F41" s="27"/>
      <c r="G41" s="27"/>
      <c r="H41" s="27"/>
      <c r="I41" s="27">
        <v>3300</v>
      </c>
      <c r="J41" s="27">
        <f t="shared" si="0"/>
        <v>30324.6399304432</v>
      </c>
      <c r="K41" s="13"/>
    </row>
    <row r="42" spans="1:11">
      <c r="A42" s="3">
        <v>40</v>
      </c>
      <c r="B42" s="82" t="s">
        <v>63</v>
      </c>
      <c r="C42" s="27">
        <v>33059.3607686957</v>
      </c>
      <c r="D42" s="27"/>
      <c r="E42" s="27"/>
      <c r="F42" s="27"/>
      <c r="G42" s="27"/>
      <c r="H42" s="27"/>
      <c r="I42" s="27">
        <v>0</v>
      </c>
      <c r="J42" s="27">
        <f t="shared" si="0"/>
        <v>33059.3607686957</v>
      </c>
      <c r="K42" s="13"/>
    </row>
    <row r="43" spans="1:11">
      <c r="A43" s="3">
        <v>41</v>
      </c>
      <c r="B43" s="82" t="s">
        <v>64</v>
      </c>
      <c r="C43" s="27">
        <v>23374.9250062526</v>
      </c>
      <c r="D43" s="27"/>
      <c r="E43" s="27"/>
      <c r="F43" s="27"/>
      <c r="G43" s="27"/>
      <c r="H43" s="27"/>
      <c r="I43" s="27">
        <v>2900</v>
      </c>
      <c r="J43" s="27">
        <f t="shared" si="0"/>
        <v>20474.9250062526</v>
      </c>
      <c r="K43" s="13"/>
    </row>
    <row r="44" spans="1:11">
      <c r="A44" s="3">
        <v>42</v>
      </c>
      <c r="B44" s="82" t="s">
        <v>65</v>
      </c>
      <c r="C44" s="27">
        <v>-5299.24261903563</v>
      </c>
      <c r="D44" s="27"/>
      <c r="E44" s="27"/>
      <c r="F44" s="27"/>
      <c r="G44" s="27"/>
      <c r="H44" s="27"/>
      <c r="I44" s="27">
        <v>2900</v>
      </c>
      <c r="J44" s="27">
        <f t="shared" si="0"/>
        <v>-8199.24261903563</v>
      </c>
      <c r="K44" s="13"/>
    </row>
    <row r="45" spans="1:11">
      <c r="A45" s="3">
        <v>43</v>
      </c>
      <c r="B45" s="82" t="s">
        <v>66</v>
      </c>
      <c r="C45" s="27">
        <v>45353.7053973206</v>
      </c>
      <c r="D45" s="27"/>
      <c r="E45" s="27"/>
      <c r="F45" s="27">
        <v>500</v>
      </c>
      <c r="G45" s="27"/>
      <c r="H45" s="27"/>
      <c r="I45" s="27">
        <v>4000</v>
      </c>
      <c r="J45" s="27">
        <f t="shared" si="0"/>
        <v>41853.7053973206</v>
      </c>
      <c r="K45" s="13"/>
    </row>
    <row r="46" spans="1:11">
      <c r="A46" s="3">
        <v>44</v>
      </c>
      <c r="B46" s="82" t="s">
        <v>67</v>
      </c>
      <c r="C46" s="27">
        <v>36653.7708061309</v>
      </c>
      <c r="D46" s="27"/>
      <c r="E46" s="27"/>
      <c r="F46" s="27"/>
      <c r="G46" s="27"/>
      <c r="H46" s="27"/>
      <c r="I46" s="27">
        <v>4000</v>
      </c>
      <c r="J46" s="27">
        <f t="shared" si="0"/>
        <v>32653.7708061309</v>
      </c>
      <c r="K46" s="13"/>
    </row>
    <row r="47" spans="1:11">
      <c r="A47" s="3">
        <v>45</v>
      </c>
      <c r="B47" s="82" t="s">
        <v>68</v>
      </c>
      <c r="C47" s="27">
        <v>15548.6382538047</v>
      </c>
      <c r="D47" s="27"/>
      <c r="E47" s="27"/>
      <c r="F47" s="27"/>
      <c r="G47" s="27"/>
      <c r="H47" s="27"/>
      <c r="I47" s="27">
        <v>3000</v>
      </c>
      <c r="J47" s="27">
        <f t="shared" si="0"/>
        <v>12548.6382538047</v>
      </c>
      <c r="K47" s="13"/>
    </row>
    <row r="48" spans="1:11">
      <c r="A48" s="3">
        <v>46</v>
      </c>
      <c r="B48" s="82" t="s">
        <v>69</v>
      </c>
      <c r="C48" s="27">
        <v>29158.3347864844</v>
      </c>
      <c r="D48" s="27"/>
      <c r="E48" s="27"/>
      <c r="F48" s="27"/>
      <c r="G48" s="27"/>
      <c r="H48" s="27"/>
      <c r="I48" s="27">
        <v>3300</v>
      </c>
      <c r="J48" s="27">
        <f t="shared" si="0"/>
        <v>25858.3347864844</v>
      </c>
      <c r="K48" s="13"/>
    </row>
    <row r="49" spans="1:11">
      <c r="A49" s="3">
        <v>47</v>
      </c>
      <c r="B49" s="82" t="s">
        <v>70</v>
      </c>
      <c r="C49" s="27">
        <v>-8814.15646825454</v>
      </c>
      <c r="D49" s="27"/>
      <c r="E49" s="27"/>
      <c r="F49" s="27"/>
      <c r="G49" s="27"/>
      <c r="H49" s="27"/>
      <c r="I49" s="27">
        <v>3000</v>
      </c>
      <c r="J49" s="27">
        <f t="shared" si="0"/>
        <v>-11814.1564682545</v>
      </c>
      <c r="K49" s="13"/>
    </row>
    <row r="50" spans="1:11">
      <c r="A50" s="3">
        <v>48</v>
      </c>
      <c r="B50" s="82" t="s">
        <v>71</v>
      </c>
      <c r="C50" s="27">
        <v>12627.3276643655</v>
      </c>
      <c r="D50" s="27"/>
      <c r="E50" s="27"/>
      <c r="F50" s="27"/>
      <c r="G50" s="27"/>
      <c r="H50" s="27"/>
      <c r="I50" s="27">
        <v>3000</v>
      </c>
      <c r="J50" s="27">
        <f t="shared" si="0"/>
        <v>9627.3276643655</v>
      </c>
      <c r="K50" s="13"/>
    </row>
    <row r="51" spans="1:11">
      <c r="A51" s="3">
        <v>49</v>
      </c>
      <c r="B51" s="82" t="s">
        <v>72</v>
      </c>
      <c r="C51" s="27">
        <v>6948.91076869565</v>
      </c>
      <c r="D51" s="27"/>
      <c r="E51" s="27"/>
      <c r="F51" s="27"/>
      <c r="G51" s="27"/>
      <c r="H51" s="27"/>
      <c r="I51" s="27">
        <v>3500</v>
      </c>
      <c r="J51" s="27">
        <f t="shared" si="0"/>
        <v>3448.91076869565</v>
      </c>
      <c r="K51" s="13"/>
    </row>
    <row r="52" spans="1:11">
      <c r="A52" s="3">
        <v>50</v>
      </c>
      <c r="B52" s="5" t="s">
        <v>73</v>
      </c>
      <c r="C52" s="27">
        <v>37019.32</v>
      </c>
      <c r="D52" s="27"/>
      <c r="E52" s="27"/>
      <c r="F52" s="27"/>
      <c r="G52" s="27"/>
      <c r="H52" s="27"/>
      <c r="I52" s="27">
        <v>3500</v>
      </c>
      <c r="J52" s="27">
        <f t="shared" si="0"/>
        <v>33519.32</v>
      </c>
      <c r="K52" s="13"/>
    </row>
    <row r="53" spans="1:11">
      <c r="A53" s="3">
        <v>51</v>
      </c>
      <c r="B53" s="82" t="s">
        <v>74</v>
      </c>
      <c r="C53" s="27">
        <v>97.0063951097909</v>
      </c>
      <c r="D53" s="27"/>
      <c r="E53" s="27"/>
      <c r="F53" s="27"/>
      <c r="G53" s="27"/>
      <c r="H53" s="27"/>
      <c r="I53" s="27">
        <v>3000</v>
      </c>
      <c r="J53" s="27">
        <f t="shared" si="0"/>
        <v>-2902.99360489021</v>
      </c>
      <c r="K53" s="13"/>
    </row>
    <row r="54" spans="1:11">
      <c r="A54" s="3">
        <v>52</v>
      </c>
      <c r="B54" s="82" t="s">
        <v>75</v>
      </c>
      <c r="C54" s="27">
        <v>25093.6705012822</v>
      </c>
      <c r="D54" s="27"/>
      <c r="E54" s="27"/>
      <c r="F54" s="27">
        <v>500</v>
      </c>
      <c r="G54" s="27"/>
      <c r="H54" s="27"/>
      <c r="I54" s="27">
        <v>3000</v>
      </c>
      <c r="J54" s="27">
        <f t="shared" si="0"/>
        <v>22593.6705012822</v>
      </c>
      <c r="K54" s="13"/>
    </row>
    <row r="55" spans="1:11">
      <c r="A55" s="3">
        <v>53</v>
      </c>
      <c r="B55" s="82" t="s">
        <v>76</v>
      </c>
      <c r="C55" s="27">
        <v>23533.0386912704</v>
      </c>
      <c r="D55" s="27"/>
      <c r="E55" s="27"/>
      <c r="F55" s="27">
        <v>500</v>
      </c>
      <c r="G55" s="27"/>
      <c r="H55" s="27"/>
      <c r="I55" s="27">
        <v>3200</v>
      </c>
      <c r="J55" s="27">
        <f t="shared" si="0"/>
        <v>20833.0386912704</v>
      </c>
      <c r="K55" s="13"/>
    </row>
    <row r="56" spans="1:11">
      <c r="A56" s="3">
        <v>54</v>
      </c>
      <c r="B56" s="82" t="s">
        <v>77</v>
      </c>
      <c r="C56" s="27">
        <v>44482.202230305</v>
      </c>
      <c r="D56" s="27"/>
      <c r="E56" s="27"/>
      <c r="F56" s="27">
        <v>500</v>
      </c>
      <c r="G56" s="27"/>
      <c r="H56" s="27">
        <v>600</v>
      </c>
      <c r="I56" s="27">
        <v>4000</v>
      </c>
      <c r="J56" s="27">
        <f t="shared" si="0"/>
        <v>41582.202230305</v>
      </c>
      <c r="K56" s="13"/>
    </row>
    <row r="57" spans="1:11">
      <c r="A57" s="3">
        <v>55</v>
      </c>
      <c r="B57" s="82" t="s">
        <v>78</v>
      </c>
      <c r="C57" s="27">
        <v>11840.766471243</v>
      </c>
      <c r="D57" s="27"/>
      <c r="E57" s="27"/>
      <c r="F57" s="27"/>
      <c r="G57" s="27"/>
      <c r="H57" s="27"/>
      <c r="I57" s="27">
        <v>3000</v>
      </c>
      <c r="J57" s="27">
        <f t="shared" si="0"/>
        <v>8840.766471243</v>
      </c>
      <c r="K57" s="13"/>
    </row>
    <row r="58" spans="1:11">
      <c r="A58" s="3">
        <v>56</v>
      </c>
      <c r="B58" s="82" t="s">
        <v>79</v>
      </c>
      <c r="C58" s="27">
        <v>3834.60745876682</v>
      </c>
      <c r="D58" s="27"/>
      <c r="E58" s="27"/>
      <c r="F58" s="27"/>
      <c r="G58" s="27"/>
      <c r="H58" s="27"/>
      <c r="I58" s="27">
        <v>3000</v>
      </c>
      <c r="J58" s="27">
        <f t="shared" si="0"/>
        <v>834.60745876682</v>
      </c>
      <c r="K58" s="13"/>
    </row>
    <row r="59" spans="1:11">
      <c r="A59" s="3">
        <v>57</v>
      </c>
      <c r="B59" s="82" t="s">
        <v>80</v>
      </c>
      <c r="C59" s="27">
        <v>30611.1781690677</v>
      </c>
      <c r="D59" s="27"/>
      <c r="E59" s="27"/>
      <c r="F59" s="27"/>
      <c r="G59" s="27"/>
      <c r="H59" s="27"/>
      <c r="I59" s="27">
        <v>3000</v>
      </c>
      <c r="J59" s="27">
        <f t="shared" si="0"/>
        <v>27611.1781690677</v>
      </c>
      <c r="K59" s="13"/>
    </row>
    <row r="60" spans="1:11">
      <c r="A60" s="3">
        <v>58</v>
      </c>
      <c r="B60" s="82" t="s">
        <v>81</v>
      </c>
      <c r="C60" s="27">
        <v>8111.99123115046</v>
      </c>
      <c r="D60" s="27"/>
      <c r="E60" s="27"/>
      <c r="F60" s="27"/>
      <c r="G60" s="27"/>
      <c r="H60" s="27"/>
      <c r="I60" s="27">
        <v>3000</v>
      </c>
      <c r="J60" s="27">
        <f t="shared" si="0"/>
        <v>5111.99123115046</v>
      </c>
      <c r="K60" s="13"/>
    </row>
    <row r="61" spans="1:11">
      <c r="A61" s="3">
        <v>59</v>
      </c>
      <c r="B61" s="82" t="s">
        <v>82</v>
      </c>
      <c r="C61" s="27">
        <v>49921.4523753867</v>
      </c>
      <c r="D61" s="27"/>
      <c r="E61" s="27"/>
      <c r="F61" s="27">
        <v>600</v>
      </c>
      <c r="G61" s="27">
        <v>600</v>
      </c>
      <c r="H61" s="27">
        <v>600</v>
      </c>
      <c r="I61" s="27">
        <v>3000</v>
      </c>
      <c r="J61" s="27">
        <f t="shared" si="0"/>
        <v>48721.4523753867</v>
      </c>
      <c r="K61" s="13"/>
    </row>
    <row r="62" spans="1:11">
      <c r="A62" s="3">
        <v>60</v>
      </c>
      <c r="B62" s="82" t="s">
        <v>83</v>
      </c>
      <c r="C62" s="27">
        <v>28974.1675724125</v>
      </c>
      <c r="D62" s="27"/>
      <c r="E62" s="27"/>
      <c r="F62" s="27"/>
      <c r="G62" s="27"/>
      <c r="H62" s="27"/>
      <c r="I62" s="27">
        <v>3000</v>
      </c>
      <c r="J62" s="27">
        <f t="shared" si="0"/>
        <v>25974.1675724125</v>
      </c>
      <c r="K62" s="13"/>
    </row>
    <row r="63" spans="1:11">
      <c r="A63" s="3">
        <v>61</v>
      </c>
      <c r="B63" s="82" t="s">
        <v>84</v>
      </c>
      <c r="C63" s="27">
        <v>-5099.26459074478</v>
      </c>
      <c r="D63" s="27"/>
      <c r="E63" s="27"/>
      <c r="F63" s="27"/>
      <c r="G63" s="27"/>
      <c r="H63" s="27"/>
      <c r="I63" s="27">
        <v>3000</v>
      </c>
      <c r="J63" s="27">
        <f t="shared" si="0"/>
        <v>-8099.26459074478</v>
      </c>
      <c r="K63" s="13"/>
    </row>
    <row r="64" spans="1:11">
      <c r="A64" s="3">
        <v>62</v>
      </c>
      <c r="B64" s="82" t="s">
        <v>85</v>
      </c>
      <c r="C64" s="27">
        <v>28374.4518650529</v>
      </c>
      <c r="D64" s="27"/>
      <c r="E64" s="27"/>
      <c r="F64" s="27"/>
      <c r="G64" s="27"/>
      <c r="H64" s="27"/>
      <c r="I64" s="27">
        <v>3000</v>
      </c>
      <c r="J64" s="27">
        <f t="shared" si="0"/>
        <v>25374.4518650529</v>
      </c>
      <c r="K64" s="13"/>
    </row>
    <row r="65" spans="1:11">
      <c r="A65" s="3">
        <v>63</v>
      </c>
      <c r="B65" s="82" t="s">
        <v>86</v>
      </c>
      <c r="C65" s="27">
        <v>25981.5905227297</v>
      </c>
      <c r="D65" s="27"/>
      <c r="E65" s="27"/>
      <c r="F65" s="27"/>
      <c r="G65" s="27"/>
      <c r="H65" s="27"/>
      <c r="I65" s="27">
        <v>3300</v>
      </c>
      <c r="J65" s="27">
        <f t="shared" si="0"/>
        <v>22681.5905227297</v>
      </c>
      <c r="K65" s="13"/>
    </row>
    <row r="66" spans="1:11">
      <c r="A66" s="3">
        <v>64</v>
      </c>
      <c r="B66" s="82" t="s">
        <v>87</v>
      </c>
      <c r="C66" s="27">
        <v>-3454.60033677193</v>
      </c>
      <c r="D66" s="27"/>
      <c r="E66" s="27"/>
      <c r="F66" s="27"/>
      <c r="G66" s="27"/>
      <c r="H66" s="27"/>
      <c r="I66" s="27">
        <v>3000</v>
      </c>
      <c r="J66" s="27">
        <f t="shared" si="0"/>
        <v>-6454.60033677193</v>
      </c>
      <c r="K66" s="13"/>
    </row>
    <row r="67" spans="1:11">
      <c r="A67" s="3">
        <v>65</v>
      </c>
      <c r="B67" s="82" t="s">
        <v>88</v>
      </c>
      <c r="C67" s="27">
        <v>63174.9057533056</v>
      </c>
      <c r="D67" s="27"/>
      <c r="E67" s="27"/>
      <c r="F67" s="27"/>
      <c r="G67" s="27"/>
      <c r="H67" s="27"/>
      <c r="I67" s="27">
        <v>3000</v>
      </c>
      <c r="J67" s="27">
        <f t="shared" si="0"/>
        <v>60174.9057533056</v>
      </c>
      <c r="K67" s="13"/>
    </row>
    <row r="68" spans="1:11">
      <c r="A68" s="3">
        <v>66</v>
      </c>
      <c r="B68" s="82" t="s">
        <v>89</v>
      </c>
      <c r="C68" s="27">
        <v>67236.0870027911</v>
      </c>
      <c r="D68" s="27"/>
      <c r="E68" s="27"/>
      <c r="F68" s="27">
        <v>500</v>
      </c>
      <c r="G68" s="27">
        <v>600</v>
      </c>
      <c r="H68" s="27">
        <v>600</v>
      </c>
      <c r="I68" s="27">
        <v>4000</v>
      </c>
      <c r="J68" s="27">
        <f t="shared" si="0"/>
        <v>64936.0870027911</v>
      </c>
      <c r="K68" s="13"/>
    </row>
    <row r="69" spans="1:11">
      <c r="A69" s="3">
        <v>67</v>
      </c>
      <c r="B69" s="82" t="s">
        <v>90</v>
      </c>
      <c r="C69" s="27">
        <v>53366.7108906262</v>
      </c>
      <c r="D69" s="27"/>
      <c r="E69" s="27"/>
      <c r="F69" s="27">
        <v>500</v>
      </c>
      <c r="G69" s="27">
        <v>600</v>
      </c>
      <c r="H69" s="27">
        <v>600</v>
      </c>
      <c r="I69" s="27">
        <v>3000</v>
      </c>
      <c r="J69" s="27">
        <f>SUM(C69+D69+E69+F69+G69+H69-I69)</f>
        <v>52066.7108906262</v>
      </c>
      <c r="K69" s="13"/>
    </row>
    <row r="70" spans="1:11">
      <c r="A70" s="3">
        <v>68</v>
      </c>
      <c r="B70" s="82" t="s">
        <v>91</v>
      </c>
      <c r="C70" s="27">
        <v>3596.46812745174</v>
      </c>
      <c r="D70" s="27"/>
      <c r="E70" s="27"/>
      <c r="F70" s="27"/>
      <c r="G70" s="27"/>
      <c r="H70" s="27"/>
      <c r="I70" s="27">
        <v>2900</v>
      </c>
      <c r="J70" s="27">
        <f t="shared" ref="J70:J105" si="1">SUM(C70+D70+E70+F70+G70+H70-I70)</f>
        <v>696.46812745174</v>
      </c>
      <c r="K70" s="13"/>
    </row>
    <row r="71" spans="1:11">
      <c r="A71" s="3">
        <v>69</v>
      </c>
      <c r="B71" s="82" t="s">
        <v>92</v>
      </c>
      <c r="C71" s="27">
        <v>21803.529558073</v>
      </c>
      <c r="D71" s="27"/>
      <c r="E71" s="27"/>
      <c r="F71" s="27"/>
      <c r="G71" s="27"/>
      <c r="H71" s="27"/>
      <c r="I71" s="27">
        <v>2300</v>
      </c>
      <c r="J71" s="27">
        <f t="shared" si="1"/>
        <v>19503.529558073</v>
      </c>
      <c r="K71" s="13"/>
    </row>
    <row r="72" spans="1:11">
      <c r="A72" s="3">
        <v>70</v>
      </c>
      <c r="B72" s="82" t="s">
        <v>93</v>
      </c>
      <c r="C72" s="27">
        <v>23452.670078973</v>
      </c>
      <c r="D72" s="27"/>
      <c r="E72" s="27"/>
      <c r="F72" s="27">
        <v>500</v>
      </c>
      <c r="G72" s="27">
        <v>600</v>
      </c>
      <c r="H72" s="27">
        <v>600</v>
      </c>
      <c r="I72" s="27">
        <v>3000</v>
      </c>
      <c r="J72" s="27">
        <f t="shared" si="1"/>
        <v>22152.670078973</v>
      </c>
      <c r="K72" s="13"/>
    </row>
    <row r="73" spans="1:11">
      <c r="A73" s="3">
        <v>71</v>
      </c>
      <c r="B73" s="82" t="s">
        <v>94</v>
      </c>
      <c r="C73" s="27">
        <v>30868.5420992832</v>
      </c>
      <c r="D73" s="27"/>
      <c r="E73" s="27"/>
      <c r="F73" s="27">
        <v>500</v>
      </c>
      <c r="G73" s="27">
        <v>600</v>
      </c>
      <c r="H73" s="27"/>
      <c r="I73" s="27">
        <v>3000</v>
      </c>
      <c r="J73" s="27">
        <f t="shared" si="1"/>
        <v>28968.5420992832</v>
      </c>
      <c r="K73" s="13"/>
    </row>
    <row r="74" spans="1:11">
      <c r="A74" s="3">
        <v>72</v>
      </c>
      <c r="B74" s="82" t="s">
        <v>95</v>
      </c>
      <c r="C74" s="27">
        <v>23358.3042641765</v>
      </c>
      <c r="D74" s="27"/>
      <c r="E74" s="27"/>
      <c r="F74" s="27">
        <v>500</v>
      </c>
      <c r="G74" s="27"/>
      <c r="H74" s="27">
        <v>600</v>
      </c>
      <c r="I74" s="27">
        <v>3000</v>
      </c>
      <c r="J74" s="27">
        <f t="shared" si="1"/>
        <v>21458.3042641765</v>
      </c>
      <c r="K74" s="13"/>
    </row>
    <row r="75" spans="1:11">
      <c r="A75" s="3">
        <v>73</v>
      </c>
      <c r="B75" s="82" t="s">
        <v>96</v>
      </c>
      <c r="C75" s="27">
        <v>52636.3207686956</v>
      </c>
      <c r="D75" s="27"/>
      <c r="E75" s="27"/>
      <c r="F75" s="27"/>
      <c r="G75" s="27"/>
      <c r="H75" s="27"/>
      <c r="I75" s="27">
        <v>3000</v>
      </c>
      <c r="J75" s="27">
        <f t="shared" si="1"/>
        <v>49636.3207686956</v>
      </c>
      <c r="K75" s="13"/>
    </row>
    <row r="76" spans="1:11">
      <c r="A76" s="3">
        <v>74</v>
      </c>
      <c r="B76" s="82" t="s">
        <v>97</v>
      </c>
      <c r="C76" s="27">
        <v>-455.971323328522</v>
      </c>
      <c r="D76" s="27"/>
      <c r="E76" s="27"/>
      <c r="F76" s="27">
        <v>500</v>
      </c>
      <c r="G76" s="27"/>
      <c r="H76" s="27"/>
      <c r="I76" s="27">
        <v>3000</v>
      </c>
      <c r="J76" s="27">
        <f t="shared" si="1"/>
        <v>-2955.97132332852</v>
      </c>
      <c r="K76" s="13"/>
    </row>
    <row r="77" spans="1:11">
      <c r="A77" s="3">
        <v>75</v>
      </c>
      <c r="B77" s="82" t="s">
        <v>98</v>
      </c>
      <c r="C77" s="27">
        <v>49176.7620765722</v>
      </c>
      <c r="D77" s="27"/>
      <c r="E77" s="27"/>
      <c r="F77" s="27">
        <v>500</v>
      </c>
      <c r="G77" s="27"/>
      <c r="H77" s="27"/>
      <c r="I77" s="27">
        <v>4000</v>
      </c>
      <c r="J77" s="27">
        <f t="shared" si="1"/>
        <v>45676.7620765722</v>
      </c>
      <c r="K77" s="13"/>
    </row>
    <row r="78" spans="1:11">
      <c r="A78" s="3">
        <v>76</v>
      </c>
      <c r="B78" s="82" t="s">
        <v>99</v>
      </c>
      <c r="C78" s="27">
        <v>24857.2469381088</v>
      </c>
      <c r="D78" s="27"/>
      <c r="E78" s="27"/>
      <c r="F78" s="27"/>
      <c r="G78" s="27"/>
      <c r="H78" s="27"/>
      <c r="I78" s="27">
        <v>3000</v>
      </c>
      <c r="J78" s="27">
        <f t="shared" si="1"/>
        <v>21857.2469381088</v>
      </c>
      <c r="K78" s="13"/>
    </row>
    <row r="79" spans="1:11">
      <c r="A79" s="3">
        <v>77</v>
      </c>
      <c r="B79" s="82" t="s">
        <v>100</v>
      </c>
      <c r="C79" s="27">
        <v>-9511.12283317201</v>
      </c>
      <c r="D79" s="27"/>
      <c r="E79" s="27"/>
      <c r="F79" s="27">
        <v>500</v>
      </c>
      <c r="G79" s="27"/>
      <c r="H79" s="27"/>
      <c r="I79" s="27">
        <v>1900</v>
      </c>
      <c r="J79" s="27">
        <f t="shared" si="1"/>
        <v>-10911.122833172</v>
      </c>
      <c r="K79" s="13"/>
    </row>
    <row r="80" spans="1:11">
      <c r="A80" s="3">
        <v>78</v>
      </c>
      <c r="B80" s="82" t="s">
        <v>101</v>
      </c>
      <c r="C80" s="27">
        <v>-11082.0375026596</v>
      </c>
      <c r="D80" s="27"/>
      <c r="E80" s="27"/>
      <c r="F80" s="27"/>
      <c r="G80" s="27"/>
      <c r="H80" s="27"/>
      <c r="I80" s="27">
        <v>3000</v>
      </c>
      <c r="J80" s="27">
        <f t="shared" si="1"/>
        <v>-14082.0375026596</v>
      </c>
      <c r="K80" s="13"/>
    </row>
    <row r="81" spans="1:11">
      <c r="A81" s="3">
        <v>79</v>
      </c>
      <c r="B81" s="82" t="s">
        <v>102</v>
      </c>
      <c r="C81" s="27">
        <v>22258.1515509801</v>
      </c>
      <c r="D81" s="27"/>
      <c r="E81" s="27"/>
      <c r="F81" s="27">
        <v>500</v>
      </c>
      <c r="G81" s="27"/>
      <c r="H81" s="27">
        <v>600</v>
      </c>
      <c r="I81" s="27">
        <v>3000</v>
      </c>
      <c r="J81" s="27">
        <f t="shared" si="1"/>
        <v>20358.1515509801</v>
      </c>
      <c r="K81" s="13"/>
    </row>
    <row r="82" spans="1:11">
      <c r="A82" s="3">
        <v>80</v>
      </c>
      <c r="B82" s="82" t="s">
        <v>103</v>
      </c>
      <c r="C82" s="27">
        <v>-7693.5248355957</v>
      </c>
      <c r="D82" s="27"/>
      <c r="E82" s="27"/>
      <c r="F82" s="27">
        <v>500</v>
      </c>
      <c r="G82" s="27"/>
      <c r="H82" s="27"/>
      <c r="I82" s="27">
        <v>3000</v>
      </c>
      <c r="J82" s="27">
        <f t="shared" si="1"/>
        <v>-10193.5248355957</v>
      </c>
      <c r="K82" s="13"/>
    </row>
    <row r="83" spans="1:11">
      <c r="A83" s="3">
        <v>81</v>
      </c>
      <c r="B83" s="82" t="s">
        <v>104</v>
      </c>
      <c r="C83" s="27">
        <v>43298.1307686957</v>
      </c>
      <c r="D83" s="27"/>
      <c r="E83" s="27"/>
      <c r="F83" s="27"/>
      <c r="G83" s="27"/>
      <c r="H83" s="27"/>
      <c r="I83" s="27">
        <v>2800</v>
      </c>
      <c r="J83" s="27">
        <f t="shared" si="1"/>
        <v>40498.1307686957</v>
      </c>
      <c r="K83" s="13"/>
    </row>
    <row r="84" spans="1:11">
      <c r="A84" s="3">
        <v>82</v>
      </c>
      <c r="B84" s="82" t="s">
        <v>105</v>
      </c>
      <c r="C84" s="27">
        <v>-14081.7076854104</v>
      </c>
      <c r="D84" s="27"/>
      <c r="E84" s="27"/>
      <c r="F84" s="27"/>
      <c r="G84" s="27"/>
      <c r="H84" s="27"/>
      <c r="I84" s="27">
        <v>3000</v>
      </c>
      <c r="J84" s="27">
        <f t="shared" si="1"/>
        <v>-17081.7076854104</v>
      </c>
      <c r="K84" s="13"/>
    </row>
    <row r="85" spans="1:11">
      <c r="A85" s="3">
        <v>83</v>
      </c>
      <c r="B85" s="82" t="s">
        <v>106</v>
      </c>
      <c r="C85" s="27">
        <v>-14168.8873422612</v>
      </c>
      <c r="D85" s="27"/>
      <c r="E85" s="27"/>
      <c r="F85" s="27"/>
      <c r="G85" s="27"/>
      <c r="H85" s="27"/>
      <c r="I85" s="27">
        <v>2000</v>
      </c>
      <c r="J85" s="27">
        <f t="shared" si="1"/>
        <v>-16168.8873422612</v>
      </c>
      <c r="K85" s="13"/>
    </row>
    <row r="86" spans="1:11">
      <c r="A86" s="3">
        <v>84</v>
      </c>
      <c r="B86" s="82" t="s">
        <v>107</v>
      </c>
      <c r="C86" s="27">
        <v>78244.6178411296</v>
      </c>
      <c r="D86" s="27"/>
      <c r="E86" s="27"/>
      <c r="F86" s="27">
        <v>500</v>
      </c>
      <c r="G86" s="27">
        <v>600</v>
      </c>
      <c r="H86" s="27">
        <v>600</v>
      </c>
      <c r="I86" s="27">
        <v>5000</v>
      </c>
      <c r="J86" s="27">
        <f t="shared" si="1"/>
        <v>74944.6178411296</v>
      </c>
      <c r="K86" s="13"/>
    </row>
    <row r="87" spans="1:11">
      <c r="A87" s="3">
        <v>85</v>
      </c>
      <c r="B87" s="82" t="s">
        <v>108</v>
      </c>
      <c r="C87" s="27">
        <v>35571.5240152926</v>
      </c>
      <c r="D87" s="27"/>
      <c r="E87" s="27"/>
      <c r="F87" s="27">
        <v>500</v>
      </c>
      <c r="G87" s="27">
        <v>600</v>
      </c>
      <c r="H87" s="27">
        <v>600</v>
      </c>
      <c r="I87" s="27">
        <v>3000</v>
      </c>
      <c r="J87" s="27">
        <f t="shared" si="1"/>
        <v>34271.5240152926</v>
      </c>
      <c r="K87" s="13"/>
    </row>
    <row r="88" spans="1:11">
      <c r="A88" s="3">
        <v>86</v>
      </c>
      <c r="B88" s="82" t="s">
        <v>109</v>
      </c>
      <c r="C88" s="27">
        <v>14342.6807686956</v>
      </c>
      <c r="D88" s="27"/>
      <c r="E88" s="27"/>
      <c r="F88" s="27"/>
      <c r="G88" s="27"/>
      <c r="H88" s="27"/>
      <c r="I88" s="27">
        <v>3000</v>
      </c>
      <c r="J88" s="27">
        <f t="shared" si="1"/>
        <v>11342.6807686956</v>
      </c>
      <c r="K88" s="13"/>
    </row>
    <row r="89" spans="1:11">
      <c r="A89" s="3">
        <v>87</v>
      </c>
      <c r="B89" s="82" t="s">
        <v>110</v>
      </c>
      <c r="C89" s="27">
        <v>22634.4352495357</v>
      </c>
      <c r="D89" s="27"/>
      <c r="E89" s="27"/>
      <c r="F89" s="27">
        <v>500</v>
      </c>
      <c r="G89" s="27">
        <v>600</v>
      </c>
      <c r="H89" s="27"/>
      <c r="I89" s="27">
        <v>3000</v>
      </c>
      <c r="J89" s="27">
        <f t="shared" si="1"/>
        <v>20734.4352495357</v>
      </c>
      <c r="K89" s="13"/>
    </row>
    <row r="90" spans="1:11">
      <c r="A90" s="3">
        <v>88</v>
      </c>
      <c r="B90" s="83" t="s">
        <v>111</v>
      </c>
      <c r="C90" s="27">
        <v>5830.27892902231</v>
      </c>
      <c r="D90" s="27"/>
      <c r="E90" s="27"/>
      <c r="F90" s="27"/>
      <c r="G90" s="27"/>
      <c r="H90" s="27"/>
      <c r="I90" s="27">
        <v>3400</v>
      </c>
      <c r="J90" s="27">
        <f t="shared" si="1"/>
        <v>2430.27892902231</v>
      </c>
      <c r="K90" s="13"/>
    </row>
    <row r="91" spans="1:11">
      <c r="A91" s="3">
        <v>89</v>
      </c>
      <c r="B91" s="82" t="s">
        <v>112</v>
      </c>
      <c r="C91" s="27">
        <v>-12174.7926924722</v>
      </c>
      <c r="D91" s="27">
        <v>6000</v>
      </c>
      <c r="E91" s="27"/>
      <c r="F91" s="27"/>
      <c r="G91" s="27"/>
      <c r="H91" s="27"/>
      <c r="I91" s="27">
        <v>2000</v>
      </c>
      <c r="J91" s="27">
        <f t="shared" si="1"/>
        <v>-8174.7926924722</v>
      </c>
      <c r="K91" s="13"/>
    </row>
    <row r="92" spans="1:11">
      <c r="A92" s="3">
        <v>90</v>
      </c>
      <c r="B92" s="8" t="s">
        <v>113</v>
      </c>
      <c r="C92" s="27">
        <v>-12720.66</v>
      </c>
      <c r="D92" s="27"/>
      <c r="E92" s="27"/>
      <c r="F92" s="27">
        <v>500</v>
      </c>
      <c r="G92" s="27"/>
      <c r="H92" s="27"/>
      <c r="I92" s="27">
        <v>3000</v>
      </c>
      <c r="J92" s="27">
        <f t="shared" si="1"/>
        <v>-15220.66</v>
      </c>
      <c r="K92" s="13"/>
    </row>
    <row r="93" ht="16.5" customHeight="1" spans="1:11">
      <c r="A93" s="3">
        <v>91</v>
      </c>
      <c r="B93" s="5" t="s">
        <v>114</v>
      </c>
      <c r="C93" s="27">
        <v>-10268.07</v>
      </c>
      <c r="D93" s="27"/>
      <c r="E93" s="27">
        <v>150</v>
      </c>
      <c r="F93" s="27"/>
      <c r="G93" s="27"/>
      <c r="H93" s="27"/>
      <c r="I93" s="27">
        <v>3000</v>
      </c>
      <c r="J93" s="27">
        <f t="shared" si="1"/>
        <v>-13118.07</v>
      </c>
      <c r="K93" s="39" t="s">
        <v>154</v>
      </c>
    </row>
    <row r="94" spans="1:11">
      <c r="A94" s="3">
        <v>92</v>
      </c>
      <c r="B94" s="8" t="s">
        <v>115</v>
      </c>
      <c r="C94" s="27">
        <v>-7331.31</v>
      </c>
      <c r="D94" s="27"/>
      <c r="E94" s="27"/>
      <c r="F94" s="27"/>
      <c r="G94" s="27"/>
      <c r="H94" s="27"/>
      <c r="I94" s="27">
        <v>2000</v>
      </c>
      <c r="J94" s="27">
        <f t="shared" si="1"/>
        <v>-9331.31</v>
      </c>
      <c r="K94" s="13"/>
    </row>
    <row r="95" spans="1:11">
      <c r="A95" s="3">
        <v>93</v>
      </c>
      <c r="B95" s="83" t="s">
        <v>116</v>
      </c>
      <c r="C95" s="27">
        <v>-8154</v>
      </c>
      <c r="D95" s="27"/>
      <c r="E95" s="27"/>
      <c r="F95" s="27"/>
      <c r="G95" s="27"/>
      <c r="H95" s="27"/>
      <c r="I95" s="27">
        <v>2000</v>
      </c>
      <c r="J95" s="27">
        <f t="shared" si="1"/>
        <v>-10154</v>
      </c>
      <c r="K95" s="13"/>
    </row>
    <row r="96" spans="1:11">
      <c r="A96" s="3">
        <v>94</v>
      </c>
      <c r="B96" s="83" t="s">
        <v>117</v>
      </c>
      <c r="C96" s="27">
        <v>-8744</v>
      </c>
      <c r="D96" s="27"/>
      <c r="E96" s="27">
        <v>150</v>
      </c>
      <c r="F96" s="27"/>
      <c r="G96" s="27"/>
      <c r="H96" s="27"/>
      <c r="I96" s="27">
        <v>2000</v>
      </c>
      <c r="J96" s="27">
        <f t="shared" si="1"/>
        <v>-10594</v>
      </c>
      <c r="K96" s="13"/>
    </row>
    <row r="97" spans="1:11">
      <c r="A97" s="3">
        <v>95</v>
      </c>
      <c r="B97" s="8" t="s">
        <v>138</v>
      </c>
      <c r="C97" s="27">
        <v>-800</v>
      </c>
      <c r="D97" s="27"/>
      <c r="E97" s="27"/>
      <c r="F97" s="27"/>
      <c r="G97" s="27"/>
      <c r="H97" s="27"/>
      <c r="I97" s="27">
        <v>2000</v>
      </c>
      <c r="J97" s="27">
        <f t="shared" si="1"/>
        <v>-2800</v>
      </c>
      <c r="K97" s="13"/>
    </row>
    <row r="98" spans="1:14">
      <c r="A98" s="3">
        <v>96</v>
      </c>
      <c r="B98" s="8" t="s">
        <v>118</v>
      </c>
      <c r="C98" s="27">
        <v>-4800</v>
      </c>
      <c r="D98" s="27"/>
      <c r="E98" s="27"/>
      <c r="F98" s="27"/>
      <c r="G98" s="27"/>
      <c r="H98" s="27"/>
      <c r="I98" s="27">
        <v>2000</v>
      </c>
      <c r="J98" s="27">
        <f t="shared" si="1"/>
        <v>-6800</v>
      </c>
      <c r="K98" s="13"/>
      <c r="L98" s="30"/>
      <c r="M98" s="30"/>
      <c r="N98" s="30"/>
    </row>
    <row r="99" spans="1:14">
      <c r="A99" s="3">
        <v>97</v>
      </c>
      <c r="B99" s="8" t="s">
        <v>139</v>
      </c>
      <c r="C99" s="38">
        <v>200</v>
      </c>
      <c r="D99" s="27"/>
      <c r="E99" s="38"/>
      <c r="F99" s="38"/>
      <c r="G99" s="38"/>
      <c r="H99" s="38"/>
      <c r="I99" s="27">
        <v>2000</v>
      </c>
      <c r="J99" s="27">
        <f t="shared" si="1"/>
        <v>-1800</v>
      </c>
      <c r="K99" s="13"/>
      <c r="L99" s="30"/>
      <c r="M99" s="30"/>
      <c r="N99" s="30"/>
    </row>
    <row r="100" spans="1:14">
      <c r="A100" s="3">
        <v>98</v>
      </c>
      <c r="B100" s="8" t="s">
        <v>119</v>
      </c>
      <c r="C100" s="38">
        <v>-10140.28</v>
      </c>
      <c r="D100" s="27"/>
      <c r="E100" s="38">
        <v>150</v>
      </c>
      <c r="F100" s="38">
        <v>600</v>
      </c>
      <c r="G100" s="38"/>
      <c r="H100" s="38"/>
      <c r="I100" s="27">
        <v>2000</v>
      </c>
      <c r="J100" s="27">
        <f t="shared" si="1"/>
        <v>-11390.28</v>
      </c>
      <c r="K100" s="13"/>
      <c r="L100" s="30"/>
      <c r="M100" s="30"/>
      <c r="N100" s="30"/>
    </row>
    <row r="101" spans="1:11">
      <c r="A101" s="3">
        <v>99</v>
      </c>
      <c r="B101" s="82" t="s">
        <v>120</v>
      </c>
      <c r="C101" s="27">
        <v>18239.4638215743</v>
      </c>
      <c r="D101" s="27"/>
      <c r="E101" s="27"/>
      <c r="F101" s="27">
        <v>500</v>
      </c>
      <c r="G101" s="27">
        <v>600</v>
      </c>
      <c r="H101" s="27">
        <v>600</v>
      </c>
      <c r="I101" s="27">
        <v>3000</v>
      </c>
      <c r="J101" s="27">
        <f t="shared" si="1"/>
        <v>16939.4638215743</v>
      </c>
      <c r="K101" s="13"/>
    </row>
    <row r="102" spans="1:11">
      <c r="A102" s="3">
        <v>100</v>
      </c>
      <c r="B102" s="8" t="s">
        <v>121</v>
      </c>
      <c r="C102" s="76">
        <v>40813.41</v>
      </c>
      <c r="D102" s="76"/>
      <c r="E102" s="76"/>
      <c r="F102" s="76"/>
      <c r="G102" s="76"/>
      <c r="H102" s="76"/>
      <c r="I102" s="27">
        <v>0</v>
      </c>
      <c r="J102" s="27">
        <f t="shared" si="1"/>
        <v>40813.41</v>
      </c>
      <c r="K102" s="13"/>
    </row>
    <row r="103" spans="1:11">
      <c r="A103" s="3">
        <v>101</v>
      </c>
      <c r="B103" s="8" t="s">
        <v>122</v>
      </c>
      <c r="C103" s="77">
        <v>0</v>
      </c>
      <c r="D103" s="77"/>
      <c r="E103" s="77"/>
      <c r="F103" s="77"/>
      <c r="G103" s="77"/>
      <c r="H103" s="77"/>
      <c r="I103" s="27"/>
      <c r="J103" s="27">
        <f t="shared" si="1"/>
        <v>0</v>
      </c>
      <c r="K103" s="13"/>
    </row>
    <row r="104" spans="1:11">
      <c r="A104" s="3">
        <v>102</v>
      </c>
      <c r="B104" s="84" t="s">
        <v>124</v>
      </c>
      <c r="C104" s="78">
        <v>3005.28546028986</v>
      </c>
      <c r="D104" s="78"/>
      <c r="E104" s="78"/>
      <c r="F104" s="78"/>
      <c r="G104" s="78"/>
      <c r="H104" s="78"/>
      <c r="I104" s="27">
        <v>4000</v>
      </c>
      <c r="J104" s="27">
        <f t="shared" si="1"/>
        <v>-994.71453971014</v>
      </c>
      <c r="K104" s="39" t="s">
        <v>140</v>
      </c>
    </row>
    <row r="105" spans="1:11">
      <c r="A105" s="3">
        <v>103</v>
      </c>
      <c r="B105" s="9" t="s">
        <v>125</v>
      </c>
      <c r="C105" s="78">
        <v>1000</v>
      </c>
      <c r="D105" s="78"/>
      <c r="E105" s="78"/>
      <c r="F105" s="78"/>
      <c r="G105" s="78"/>
      <c r="H105" s="78"/>
      <c r="I105" s="27"/>
      <c r="J105" s="27">
        <f t="shared" si="1"/>
        <v>1000</v>
      </c>
      <c r="K105" s="74"/>
    </row>
    <row r="106" spans="1:11">
      <c r="A106" s="12" t="s">
        <v>127</v>
      </c>
      <c r="B106" s="13"/>
      <c r="C106" s="38">
        <v>1977362.50344281</v>
      </c>
      <c r="D106" s="38">
        <f t="shared" ref="D106:J106" si="2">SUM(D3:D105)</f>
        <v>6000</v>
      </c>
      <c r="E106" s="38">
        <f t="shared" si="2"/>
        <v>750</v>
      </c>
      <c r="F106" s="38">
        <f t="shared" si="2"/>
        <v>17700</v>
      </c>
      <c r="G106" s="38">
        <f t="shared" si="2"/>
        <v>9600</v>
      </c>
      <c r="H106" s="38">
        <f t="shared" si="2"/>
        <v>12000</v>
      </c>
      <c r="I106" s="38">
        <f t="shared" si="2"/>
        <v>306300</v>
      </c>
      <c r="J106" s="38">
        <f t="shared" si="2"/>
        <v>1717112.5014243</v>
      </c>
      <c r="K106" s="13"/>
    </row>
    <row r="107" ht="15.75" customHeight="1"/>
  </sheetData>
  <mergeCells count="1">
    <mergeCell ref="A1:K1"/>
  </mergeCells>
  <pageMargins left="0.196527777777778" right="0.15625" top="0.393055555555556" bottom="0.39305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ht="20.25" spans="1:12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60" spans="1:12">
      <c r="A2" s="2" t="s">
        <v>18</v>
      </c>
      <c r="B2" s="2" t="s">
        <v>19</v>
      </c>
      <c r="C2" s="2" t="s">
        <v>156</v>
      </c>
      <c r="D2" s="2" t="s">
        <v>157</v>
      </c>
      <c r="E2" s="2" t="s">
        <v>158</v>
      </c>
      <c r="F2" s="2" t="s">
        <v>159</v>
      </c>
      <c r="G2" s="2" t="s">
        <v>160</v>
      </c>
      <c r="H2" s="2" t="s">
        <v>161</v>
      </c>
      <c r="I2" s="2" t="s">
        <v>162</v>
      </c>
      <c r="J2" s="2" t="s">
        <v>21</v>
      </c>
      <c r="K2" s="2" t="s">
        <v>163</v>
      </c>
      <c r="L2" s="28" t="s">
        <v>23</v>
      </c>
    </row>
    <row r="3" spans="1:12">
      <c r="A3" s="3">
        <v>1</v>
      </c>
      <c r="B3" s="3" t="s">
        <v>24</v>
      </c>
      <c r="C3" s="27">
        <v>66485.7</v>
      </c>
      <c r="D3" s="27"/>
      <c r="E3" s="27"/>
      <c r="F3" s="27"/>
      <c r="G3" s="27"/>
      <c r="H3" s="27">
        <v>1000</v>
      </c>
      <c r="I3" s="27"/>
      <c r="J3" s="27">
        <v>0</v>
      </c>
      <c r="K3" s="27">
        <f>SUM(C3+D3+E3+F3+G3+H3+I3-J3)</f>
        <v>67485.7</v>
      </c>
      <c r="L3" s="13"/>
    </row>
    <row r="4" spans="1:12">
      <c r="A4" s="3">
        <v>2</v>
      </c>
      <c r="B4" s="82" t="s">
        <v>25</v>
      </c>
      <c r="C4" s="27">
        <v>23293.3751922173</v>
      </c>
      <c r="D4" s="27"/>
      <c r="E4" s="27"/>
      <c r="F4" s="27"/>
      <c r="G4" s="27"/>
      <c r="H4" s="27">
        <v>1000</v>
      </c>
      <c r="I4" s="27"/>
      <c r="J4" s="27">
        <v>3000</v>
      </c>
      <c r="K4" s="27">
        <f t="shared" ref="K4:K67" si="0">SUM(C4+D4+E4+F4+G4+H4+I4-J4)</f>
        <v>21293.3751922173</v>
      </c>
      <c r="L4" s="13"/>
    </row>
    <row r="5" spans="1:12">
      <c r="A5" s="3">
        <v>3</v>
      </c>
      <c r="B5" s="5" t="s">
        <v>164</v>
      </c>
      <c r="C5" s="27">
        <v>0</v>
      </c>
      <c r="D5" s="27"/>
      <c r="E5" s="27"/>
      <c r="F5" s="27"/>
      <c r="G5" s="27"/>
      <c r="H5" s="27">
        <v>500</v>
      </c>
      <c r="I5" s="27"/>
      <c r="J5" s="27">
        <v>0</v>
      </c>
      <c r="K5" s="27">
        <f t="shared" si="0"/>
        <v>500</v>
      </c>
      <c r="L5" s="13"/>
    </row>
    <row r="6" spans="1:12">
      <c r="A6" s="3">
        <v>4</v>
      </c>
      <c r="B6" s="82" t="s">
        <v>26</v>
      </c>
      <c r="C6" s="27">
        <v>22741.4912668029</v>
      </c>
      <c r="D6" s="27"/>
      <c r="E6" s="27"/>
      <c r="F6" s="27"/>
      <c r="G6" s="27"/>
      <c r="H6" s="27">
        <v>1000</v>
      </c>
      <c r="I6" s="27"/>
      <c r="J6" s="27">
        <v>2000</v>
      </c>
      <c r="K6" s="27">
        <f t="shared" si="0"/>
        <v>21741.4912668029</v>
      </c>
      <c r="L6" s="13"/>
    </row>
    <row r="7" spans="1:12">
      <c r="A7" s="3">
        <v>5</v>
      </c>
      <c r="B7" s="82" t="s">
        <v>27</v>
      </c>
      <c r="C7" s="27">
        <v>33002.2913691341</v>
      </c>
      <c r="D7" s="27"/>
      <c r="E7" s="27"/>
      <c r="F7" s="27"/>
      <c r="G7" s="27"/>
      <c r="H7" s="27">
        <v>1000</v>
      </c>
      <c r="I7" s="27"/>
      <c r="J7" s="27">
        <v>3000</v>
      </c>
      <c r="K7" s="27">
        <f t="shared" si="0"/>
        <v>31002.2913691341</v>
      </c>
      <c r="L7" s="13"/>
    </row>
    <row r="8" spans="1:12">
      <c r="A8" s="3">
        <v>6</v>
      </c>
      <c r="B8" s="82" t="s">
        <v>28</v>
      </c>
      <c r="C8" s="27">
        <v>39250.1861505065</v>
      </c>
      <c r="D8" s="27"/>
      <c r="E8" s="27"/>
      <c r="F8" s="27">
        <v>200</v>
      </c>
      <c r="G8" s="27"/>
      <c r="H8" s="27">
        <v>1000</v>
      </c>
      <c r="I8" s="27"/>
      <c r="J8" s="27">
        <v>3000</v>
      </c>
      <c r="K8" s="27">
        <f t="shared" si="0"/>
        <v>37450.1861505065</v>
      </c>
      <c r="L8" s="13"/>
    </row>
    <row r="9" spans="1:12">
      <c r="A9" s="3">
        <v>7</v>
      </c>
      <c r="B9" s="82" t="s">
        <v>29</v>
      </c>
      <c r="C9" s="27">
        <v>12676.3281024511</v>
      </c>
      <c r="D9" s="27"/>
      <c r="E9" s="27"/>
      <c r="F9" s="27"/>
      <c r="G9" s="27"/>
      <c r="H9" s="27">
        <v>1000</v>
      </c>
      <c r="I9" s="27"/>
      <c r="J9" s="27">
        <v>2000</v>
      </c>
      <c r="K9" s="27">
        <f t="shared" si="0"/>
        <v>11676.3281024511</v>
      </c>
      <c r="L9" s="13"/>
    </row>
    <row r="10" spans="1:12">
      <c r="A10" s="3">
        <v>8</v>
      </c>
      <c r="B10" s="82" t="s">
        <v>30</v>
      </c>
      <c r="C10" s="27">
        <v>-684.789736637984</v>
      </c>
      <c r="D10" s="27"/>
      <c r="E10" s="27"/>
      <c r="F10" s="27"/>
      <c r="G10" s="27"/>
      <c r="H10" s="27">
        <v>1000</v>
      </c>
      <c r="I10" s="27"/>
      <c r="J10" s="27">
        <v>2000</v>
      </c>
      <c r="K10" s="27">
        <f t="shared" si="0"/>
        <v>-1684.78973663798</v>
      </c>
      <c r="L10" s="13"/>
    </row>
    <row r="11" spans="1:12">
      <c r="A11" s="3">
        <v>9</v>
      </c>
      <c r="B11" s="82" t="s">
        <v>31</v>
      </c>
      <c r="C11" s="27">
        <v>5760.6334389114</v>
      </c>
      <c r="D11" s="27"/>
      <c r="E11" s="27"/>
      <c r="F11" s="27"/>
      <c r="G11" s="27"/>
      <c r="H11" s="27">
        <v>1000</v>
      </c>
      <c r="I11" s="27"/>
      <c r="J11" s="27">
        <v>2000</v>
      </c>
      <c r="K11" s="27">
        <f t="shared" si="0"/>
        <v>4760.6334389114</v>
      </c>
      <c r="L11" s="13"/>
    </row>
    <row r="12" spans="1:12">
      <c r="A12" s="3">
        <v>10</v>
      </c>
      <c r="B12" s="82" t="s">
        <v>32</v>
      </c>
      <c r="C12" s="27">
        <v>5380.44367713169</v>
      </c>
      <c r="D12" s="27"/>
      <c r="E12" s="27"/>
      <c r="F12" s="27"/>
      <c r="G12" s="27"/>
      <c r="H12" s="27">
        <v>1000</v>
      </c>
      <c r="I12" s="27"/>
      <c r="J12" s="27">
        <v>2900</v>
      </c>
      <c r="K12" s="27">
        <f t="shared" si="0"/>
        <v>3480.44367713169</v>
      </c>
      <c r="L12" s="13"/>
    </row>
    <row r="13" spans="1:12">
      <c r="A13" s="3">
        <v>11</v>
      </c>
      <c r="B13" s="82" t="s">
        <v>33</v>
      </c>
      <c r="C13" s="27">
        <v>11083.598260014</v>
      </c>
      <c r="D13" s="27"/>
      <c r="E13" s="27"/>
      <c r="F13" s="27"/>
      <c r="G13" s="27"/>
      <c r="H13" s="27">
        <v>1000</v>
      </c>
      <c r="I13" s="27"/>
      <c r="J13" s="27">
        <v>2000</v>
      </c>
      <c r="K13" s="27">
        <f t="shared" si="0"/>
        <v>10083.598260014</v>
      </c>
      <c r="L13" s="13"/>
    </row>
    <row r="14" spans="1:12">
      <c r="A14" s="3">
        <v>12</v>
      </c>
      <c r="B14" s="82" t="s">
        <v>34</v>
      </c>
      <c r="C14" s="27">
        <v>6815.27254660468</v>
      </c>
      <c r="D14" s="27"/>
      <c r="E14" s="27"/>
      <c r="F14" s="27">
        <v>400</v>
      </c>
      <c r="G14" s="27"/>
      <c r="H14" s="27">
        <v>1000</v>
      </c>
      <c r="I14" s="27"/>
      <c r="J14" s="27">
        <v>2000</v>
      </c>
      <c r="K14" s="27">
        <f t="shared" si="0"/>
        <v>6215.27254660468</v>
      </c>
      <c r="L14" s="13"/>
    </row>
    <row r="15" spans="1:12">
      <c r="A15" s="3">
        <v>13</v>
      </c>
      <c r="B15" s="82" t="s">
        <v>35</v>
      </c>
      <c r="C15" s="27">
        <v>-2897.33937964713</v>
      </c>
      <c r="D15" s="27"/>
      <c r="E15" s="27"/>
      <c r="F15" s="27"/>
      <c r="G15" s="27"/>
      <c r="H15" s="27">
        <v>0</v>
      </c>
      <c r="I15" s="27"/>
      <c r="J15" s="27">
        <v>0</v>
      </c>
      <c r="K15" s="27">
        <f t="shared" si="0"/>
        <v>-2897.33937964713</v>
      </c>
      <c r="L15" s="13"/>
    </row>
    <row r="16" spans="1:12">
      <c r="A16" s="3">
        <v>14</v>
      </c>
      <c r="B16" s="82" t="s">
        <v>36</v>
      </c>
      <c r="C16" s="27">
        <v>-11182.5987341021</v>
      </c>
      <c r="D16" s="27"/>
      <c r="E16" s="27"/>
      <c r="F16" s="27"/>
      <c r="G16" s="27"/>
      <c r="H16" s="27">
        <v>1000</v>
      </c>
      <c r="I16" s="27"/>
      <c r="J16" s="27">
        <v>2000</v>
      </c>
      <c r="K16" s="27">
        <f t="shared" si="0"/>
        <v>-12182.5987341021</v>
      </c>
      <c r="L16" s="13"/>
    </row>
    <row r="17" spans="1:12">
      <c r="A17" s="3">
        <v>15</v>
      </c>
      <c r="B17" s="82" t="s">
        <v>37</v>
      </c>
      <c r="C17" s="27">
        <v>19437.8040361943</v>
      </c>
      <c r="D17" s="27"/>
      <c r="E17" s="27"/>
      <c r="F17" s="27"/>
      <c r="G17" s="27"/>
      <c r="H17" s="27">
        <v>1000</v>
      </c>
      <c r="I17" s="27"/>
      <c r="J17" s="27">
        <v>2000</v>
      </c>
      <c r="K17" s="27">
        <f t="shared" si="0"/>
        <v>18437.8040361943</v>
      </c>
      <c r="L17" s="13"/>
    </row>
    <row r="18" spans="1:12">
      <c r="A18" s="3">
        <v>16</v>
      </c>
      <c r="B18" s="82" t="s">
        <v>38</v>
      </c>
      <c r="C18" s="27">
        <v>60015.6487531011</v>
      </c>
      <c r="D18" s="27"/>
      <c r="E18" s="27"/>
      <c r="F18" s="27">
        <v>400</v>
      </c>
      <c r="G18" s="27"/>
      <c r="H18" s="27">
        <v>0</v>
      </c>
      <c r="I18" s="27">
        <v>3000</v>
      </c>
      <c r="J18" s="27">
        <v>3000</v>
      </c>
      <c r="K18" s="27">
        <f t="shared" si="0"/>
        <v>60415.6487531011</v>
      </c>
      <c r="L18" s="13"/>
    </row>
    <row r="19" spans="1:12">
      <c r="A19" s="3">
        <v>17</v>
      </c>
      <c r="B19" s="82" t="s">
        <v>39</v>
      </c>
      <c r="C19" s="27">
        <v>17166.12314551</v>
      </c>
      <c r="D19" s="27"/>
      <c r="E19" s="27"/>
      <c r="F19" s="27"/>
      <c r="G19" s="27"/>
      <c r="H19" s="27">
        <v>1000</v>
      </c>
      <c r="I19" s="27"/>
      <c r="J19" s="27">
        <v>2000</v>
      </c>
      <c r="K19" s="27">
        <f t="shared" si="0"/>
        <v>16166.12314551</v>
      </c>
      <c r="L19" s="13"/>
    </row>
    <row r="20" spans="1:12">
      <c r="A20" s="3">
        <v>18</v>
      </c>
      <c r="B20" s="82" t="s">
        <v>40</v>
      </c>
      <c r="C20" s="27">
        <v>12235.6055967528</v>
      </c>
      <c r="D20" s="27"/>
      <c r="E20" s="27"/>
      <c r="F20" s="27"/>
      <c r="G20" s="27"/>
      <c r="H20" s="27">
        <v>1000</v>
      </c>
      <c r="I20" s="27"/>
      <c r="J20" s="27">
        <v>2500</v>
      </c>
      <c r="K20" s="27">
        <f t="shared" si="0"/>
        <v>10735.6055967528</v>
      </c>
      <c r="L20" s="13"/>
    </row>
    <row r="21" spans="1:12">
      <c r="A21" s="3">
        <v>19</v>
      </c>
      <c r="B21" s="82" t="s">
        <v>41</v>
      </c>
      <c r="C21" s="27">
        <v>39717.856624999</v>
      </c>
      <c r="D21" s="27"/>
      <c r="E21" s="27"/>
      <c r="F21" s="27"/>
      <c r="G21" s="27"/>
      <c r="H21" s="27">
        <v>0</v>
      </c>
      <c r="I21" s="27"/>
      <c r="J21" s="27">
        <v>2000</v>
      </c>
      <c r="K21" s="27">
        <f t="shared" si="0"/>
        <v>37717.856624999</v>
      </c>
      <c r="L21" s="13"/>
    </row>
    <row r="22" spans="1:12">
      <c r="A22" s="3">
        <v>20</v>
      </c>
      <c r="B22" s="82" t="s">
        <v>42</v>
      </c>
      <c r="C22" s="27">
        <v>69762.3178778815</v>
      </c>
      <c r="D22" s="27"/>
      <c r="E22" s="27"/>
      <c r="F22" s="27"/>
      <c r="G22" s="27"/>
      <c r="H22" s="27">
        <v>1000</v>
      </c>
      <c r="I22" s="27"/>
      <c r="J22" s="27">
        <v>4000</v>
      </c>
      <c r="K22" s="27">
        <f t="shared" si="0"/>
        <v>66762.3178778815</v>
      </c>
      <c r="L22" s="13"/>
    </row>
    <row r="23" spans="1:12">
      <c r="A23" s="3">
        <v>21</v>
      </c>
      <c r="B23" s="82" t="s">
        <v>43</v>
      </c>
      <c r="C23" s="27">
        <v>25159.0303237617</v>
      </c>
      <c r="D23" s="27"/>
      <c r="E23" s="27"/>
      <c r="F23" s="27">
        <v>800</v>
      </c>
      <c r="G23" s="27"/>
      <c r="H23" s="27">
        <v>1000</v>
      </c>
      <c r="I23" s="27">
        <v>3000</v>
      </c>
      <c r="J23" s="27">
        <v>2000</v>
      </c>
      <c r="K23" s="27">
        <f t="shared" si="0"/>
        <v>27959.0303237617</v>
      </c>
      <c r="L23" s="13"/>
    </row>
    <row r="24" spans="1:12">
      <c r="A24" s="3">
        <v>22</v>
      </c>
      <c r="B24" s="82" t="s">
        <v>44</v>
      </c>
      <c r="C24" s="27">
        <v>13061.2784693842</v>
      </c>
      <c r="D24" s="27"/>
      <c r="E24" s="27"/>
      <c r="F24" s="27"/>
      <c r="G24" s="27"/>
      <c r="H24" s="27">
        <v>1000</v>
      </c>
      <c r="I24" s="27"/>
      <c r="J24" s="27">
        <v>2000</v>
      </c>
      <c r="K24" s="27">
        <f t="shared" si="0"/>
        <v>12061.2784693842</v>
      </c>
      <c r="L24" s="13"/>
    </row>
    <row r="25" spans="1:12">
      <c r="A25" s="3">
        <v>23</v>
      </c>
      <c r="B25" s="82" t="s">
        <v>45</v>
      </c>
      <c r="C25" s="27">
        <v>2197.04463825082</v>
      </c>
      <c r="D25" s="27"/>
      <c r="E25" s="27"/>
      <c r="F25" s="27"/>
      <c r="G25" s="27"/>
      <c r="H25" s="27">
        <v>1000</v>
      </c>
      <c r="I25" s="27"/>
      <c r="J25" s="27">
        <v>1900</v>
      </c>
      <c r="K25" s="27">
        <f t="shared" si="0"/>
        <v>1297.04463825082</v>
      </c>
      <c r="L25" s="13"/>
    </row>
    <row r="26" spans="1:12">
      <c r="A26" s="3">
        <v>24</v>
      </c>
      <c r="B26" s="82" t="s">
        <v>46</v>
      </c>
      <c r="C26" s="27">
        <v>16075.6727901728</v>
      </c>
      <c r="D26" s="27"/>
      <c r="E26" s="27"/>
      <c r="F26" s="27"/>
      <c r="G26" s="27"/>
      <c r="H26" s="27">
        <v>0</v>
      </c>
      <c r="I26" s="27">
        <v>3000</v>
      </c>
      <c r="J26" s="27">
        <v>3500</v>
      </c>
      <c r="K26" s="27">
        <f t="shared" si="0"/>
        <v>15575.6727901728</v>
      </c>
      <c r="L26" s="13"/>
    </row>
    <row r="27" spans="1:12">
      <c r="A27" s="3">
        <v>25</v>
      </c>
      <c r="B27" s="82" t="s">
        <v>47</v>
      </c>
      <c r="C27" s="27">
        <v>37242.4901020899</v>
      </c>
      <c r="D27" s="27"/>
      <c r="E27" s="27"/>
      <c r="F27" s="27"/>
      <c r="G27" s="27"/>
      <c r="H27" s="27">
        <v>1000</v>
      </c>
      <c r="I27" s="27"/>
      <c r="J27" s="27">
        <v>3000</v>
      </c>
      <c r="K27" s="27">
        <f t="shared" si="0"/>
        <v>35242.4901020899</v>
      </c>
      <c r="L27" s="13"/>
    </row>
    <row r="28" spans="1:12">
      <c r="A28" s="3">
        <v>26</v>
      </c>
      <c r="B28" s="82" t="s">
        <v>48</v>
      </c>
      <c r="C28" s="27">
        <v>-1025.41589195939</v>
      </c>
      <c r="D28" s="27">
        <v>800</v>
      </c>
      <c r="E28" s="27"/>
      <c r="F28" s="27"/>
      <c r="G28" s="27"/>
      <c r="H28" s="27">
        <v>1000</v>
      </c>
      <c r="I28" s="27"/>
      <c r="J28" s="27">
        <v>2000</v>
      </c>
      <c r="K28" s="27">
        <f t="shared" si="0"/>
        <v>-1225.41589195939</v>
      </c>
      <c r="L28" s="13"/>
    </row>
    <row r="29" spans="1:12">
      <c r="A29" s="3">
        <v>27</v>
      </c>
      <c r="B29" s="82" t="s">
        <v>49</v>
      </c>
      <c r="C29" s="27">
        <v>37978.6032451107</v>
      </c>
      <c r="D29" s="27"/>
      <c r="E29" s="27"/>
      <c r="F29" s="27"/>
      <c r="G29" s="27"/>
      <c r="H29" s="27">
        <v>1000</v>
      </c>
      <c r="I29" s="27">
        <v>3000</v>
      </c>
      <c r="J29" s="27">
        <v>1900</v>
      </c>
      <c r="K29" s="27">
        <f t="shared" si="0"/>
        <v>40078.6032451107</v>
      </c>
      <c r="L29" s="13"/>
    </row>
    <row r="30" spans="1:12">
      <c r="A30" s="3">
        <v>28</v>
      </c>
      <c r="B30" s="82" t="s">
        <v>50</v>
      </c>
      <c r="C30" s="27">
        <v>-735.679787770619</v>
      </c>
      <c r="D30" s="27"/>
      <c r="E30" s="27"/>
      <c r="F30" s="27"/>
      <c r="G30" s="27"/>
      <c r="H30" s="27">
        <v>1000</v>
      </c>
      <c r="I30" s="27"/>
      <c r="J30" s="27">
        <v>2000</v>
      </c>
      <c r="K30" s="27">
        <f t="shared" si="0"/>
        <v>-1735.67978777062</v>
      </c>
      <c r="L30" s="13"/>
    </row>
    <row r="31" spans="1:12">
      <c r="A31" s="3">
        <v>29</v>
      </c>
      <c r="B31" s="82" t="s">
        <v>51</v>
      </c>
      <c r="C31" s="27">
        <v>-7746.42850996543</v>
      </c>
      <c r="D31" s="27"/>
      <c r="E31" s="27"/>
      <c r="F31" s="27"/>
      <c r="G31" s="27"/>
      <c r="H31" s="27">
        <v>1000</v>
      </c>
      <c r="I31" s="27"/>
      <c r="J31" s="27">
        <v>2400</v>
      </c>
      <c r="K31" s="27">
        <f t="shared" si="0"/>
        <v>-9146.42850996543</v>
      </c>
      <c r="L31" s="13"/>
    </row>
    <row r="32" spans="1:12">
      <c r="A32" s="3">
        <v>30</v>
      </c>
      <c r="B32" s="82" t="s">
        <v>52</v>
      </c>
      <c r="C32" s="27">
        <v>77910.5062151713</v>
      </c>
      <c r="D32" s="27"/>
      <c r="E32" s="27"/>
      <c r="F32" s="27"/>
      <c r="G32" s="27"/>
      <c r="H32" s="27">
        <v>1000</v>
      </c>
      <c r="I32" s="27">
        <v>3000</v>
      </c>
      <c r="J32" s="27">
        <v>4000</v>
      </c>
      <c r="K32" s="27">
        <f t="shared" si="0"/>
        <v>77910.5062151713</v>
      </c>
      <c r="L32" s="13"/>
    </row>
    <row r="33" spans="1:12">
      <c r="A33" s="3">
        <v>31</v>
      </c>
      <c r="B33" s="82" t="s">
        <v>53</v>
      </c>
      <c r="C33" s="27">
        <v>-11133.9823141832</v>
      </c>
      <c r="D33" s="27"/>
      <c r="E33" s="27"/>
      <c r="F33" s="27"/>
      <c r="G33" s="27"/>
      <c r="H33" s="27">
        <v>1000</v>
      </c>
      <c r="I33" s="27"/>
      <c r="J33" s="27">
        <v>2000</v>
      </c>
      <c r="K33" s="27">
        <f t="shared" si="0"/>
        <v>-12133.9823141832</v>
      </c>
      <c r="L33" s="13"/>
    </row>
    <row r="34" spans="1:12">
      <c r="A34" s="3">
        <v>32</v>
      </c>
      <c r="B34" s="82" t="s">
        <v>54</v>
      </c>
      <c r="C34" s="27">
        <v>24739.902497824</v>
      </c>
      <c r="D34" s="27"/>
      <c r="E34" s="27"/>
      <c r="F34" s="27"/>
      <c r="G34" s="27"/>
      <c r="H34" s="27">
        <v>1000</v>
      </c>
      <c r="I34" s="27"/>
      <c r="J34" s="27">
        <v>2000</v>
      </c>
      <c r="K34" s="27">
        <f t="shared" si="0"/>
        <v>23739.902497824</v>
      </c>
      <c r="L34" s="13"/>
    </row>
    <row r="35" spans="1:12">
      <c r="A35" s="3">
        <v>33</v>
      </c>
      <c r="B35" s="82" t="s">
        <v>55</v>
      </c>
      <c r="C35" s="27">
        <v>2636.51403812865</v>
      </c>
      <c r="D35" s="27"/>
      <c r="E35" s="27"/>
      <c r="F35" s="27"/>
      <c r="G35" s="27"/>
      <c r="H35" s="27">
        <v>1000</v>
      </c>
      <c r="I35" s="27">
        <v>3000</v>
      </c>
      <c r="J35" s="27">
        <v>2000</v>
      </c>
      <c r="K35" s="27">
        <f t="shared" si="0"/>
        <v>4636.51403812865</v>
      </c>
      <c r="L35" s="13"/>
    </row>
    <row r="36" spans="1:12">
      <c r="A36" s="3">
        <v>34</v>
      </c>
      <c r="B36" s="82" t="s">
        <v>56</v>
      </c>
      <c r="C36" s="27">
        <v>2473.33141196695</v>
      </c>
      <c r="D36" s="27"/>
      <c r="E36" s="27"/>
      <c r="F36" s="27"/>
      <c r="G36" s="27"/>
      <c r="H36" s="27">
        <v>1000</v>
      </c>
      <c r="I36" s="27"/>
      <c r="J36" s="27">
        <v>2500</v>
      </c>
      <c r="K36" s="27">
        <f t="shared" si="0"/>
        <v>973.33141196695</v>
      </c>
      <c r="L36" s="13"/>
    </row>
    <row r="37" spans="1:12">
      <c r="A37" s="3">
        <v>35</v>
      </c>
      <c r="B37" s="82" t="s">
        <v>57</v>
      </c>
      <c r="C37" s="27">
        <v>16776.900994849</v>
      </c>
      <c r="D37" s="27"/>
      <c r="E37" s="27"/>
      <c r="F37" s="27"/>
      <c r="G37" s="27"/>
      <c r="H37" s="27">
        <v>1000</v>
      </c>
      <c r="I37" s="27"/>
      <c r="J37" s="27">
        <v>2000</v>
      </c>
      <c r="K37" s="27">
        <f t="shared" si="0"/>
        <v>15776.900994849</v>
      </c>
      <c r="L37" s="13"/>
    </row>
    <row r="38" spans="1:12">
      <c r="A38" s="3">
        <v>36</v>
      </c>
      <c r="B38" s="82" t="s">
        <v>58</v>
      </c>
      <c r="C38" s="27">
        <v>30479.6677427337</v>
      </c>
      <c r="D38" s="27"/>
      <c r="E38" s="27"/>
      <c r="F38" s="27">
        <v>200</v>
      </c>
      <c r="G38" s="27"/>
      <c r="H38" s="27">
        <v>1000</v>
      </c>
      <c r="I38" s="27"/>
      <c r="J38" s="27">
        <v>2500</v>
      </c>
      <c r="K38" s="27">
        <f t="shared" si="0"/>
        <v>29179.6677427337</v>
      </c>
      <c r="L38" s="13"/>
    </row>
    <row r="39" spans="1:12">
      <c r="A39" s="3">
        <v>37</v>
      </c>
      <c r="B39" s="82" t="s">
        <v>59</v>
      </c>
      <c r="C39" s="27">
        <v>27745.5661595221</v>
      </c>
      <c r="D39" s="27"/>
      <c r="E39" s="27"/>
      <c r="F39" s="27">
        <v>400</v>
      </c>
      <c r="G39" s="27"/>
      <c r="H39" s="27">
        <v>1000</v>
      </c>
      <c r="I39" s="27"/>
      <c r="J39" s="27">
        <v>2000</v>
      </c>
      <c r="K39" s="27">
        <f t="shared" si="0"/>
        <v>27145.5661595221</v>
      </c>
      <c r="L39" s="13"/>
    </row>
    <row r="40" spans="1:12">
      <c r="A40" s="3">
        <v>38</v>
      </c>
      <c r="B40" s="82" t="s">
        <v>60</v>
      </c>
      <c r="C40" s="27">
        <v>20934.1744495327</v>
      </c>
      <c r="D40" s="27"/>
      <c r="E40" s="27"/>
      <c r="F40" s="27"/>
      <c r="G40" s="27"/>
      <c r="H40" s="27">
        <v>1000</v>
      </c>
      <c r="I40" s="27"/>
      <c r="J40" s="27">
        <v>2000</v>
      </c>
      <c r="K40" s="27">
        <f t="shared" si="0"/>
        <v>19934.1744495327</v>
      </c>
      <c r="L40" s="13"/>
    </row>
    <row r="41" spans="1:12">
      <c r="A41" s="3">
        <v>39</v>
      </c>
      <c r="B41" s="82" t="s">
        <v>61</v>
      </c>
      <c r="C41" s="27">
        <v>27536.4220623206</v>
      </c>
      <c r="D41" s="27"/>
      <c r="E41" s="27"/>
      <c r="F41" s="27"/>
      <c r="G41" s="27"/>
      <c r="H41" s="27">
        <v>1000</v>
      </c>
      <c r="I41" s="27"/>
      <c r="J41" s="27">
        <v>3000</v>
      </c>
      <c r="K41" s="27">
        <f t="shared" si="0"/>
        <v>25536.4220623206</v>
      </c>
      <c r="L41" s="13"/>
    </row>
    <row r="42" spans="1:12">
      <c r="A42" s="3">
        <v>40</v>
      </c>
      <c r="B42" s="82" t="s">
        <v>62</v>
      </c>
      <c r="C42" s="27">
        <v>30324.6399304432</v>
      </c>
      <c r="D42" s="27"/>
      <c r="E42" s="27"/>
      <c r="F42" s="27"/>
      <c r="G42" s="27"/>
      <c r="H42" s="27">
        <v>1000</v>
      </c>
      <c r="I42" s="27">
        <v>3000</v>
      </c>
      <c r="J42" s="27">
        <v>2300</v>
      </c>
      <c r="K42" s="27">
        <f t="shared" si="0"/>
        <v>32024.6399304432</v>
      </c>
      <c r="L42" s="13"/>
    </row>
    <row r="43" spans="1:12">
      <c r="A43" s="3">
        <v>41</v>
      </c>
      <c r="B43" s="82" t="s">
        <v>63</v>
      </c>
      <c r="C43" s="27">
        <v>33059.3607686957</v>
      </c>
      <c r="D43" s="27"/>
      <c r="E43" s="27"/>
      <c r="F43" s="27"/>
      <c r="G43" s="27"/>
      <c r="H43" s="27">
        <v>1000</v>
      </c>
      <c r="I43" s="27"/>
      <c r="J43" s="27">
        <v>2000</v>
      </c>
      <c r="K43" s="27">
        <f t="shared" si="0"/>
        <v>32059.3607686957</v>
      </c>
      <c r="L43" s="13"/>
    </row>
    <row r="44" spans="1:12">
      <c r="A44" s="3">
        <v>42</v>
      </c>
      <c r="B44" s="82" t="s">
        <v>64</v>
      </c>
      <c r="C44" s="27">
        <v>20474.9250062526</v>
      </c>
      <c r="D44" s="27"/>
      <c r="E44" s="27"/>
      <c r="F44" s="27"/>
      <c r="G44" s="27"/>
      <c r="H44" s="27">
        <v>1000</v>
      </c>
      <c r="I44" s="27"/>
      <c r="J44" s="27">
        <v>3000</v>
      </c>
      <c r="K44" s="27">
        <f t="shared" si="0"/>
        <v>18474.9250062526</v>
      </c>
      <c r="L44" s="13"/>
    </row>
    <row r="45" spans="1:12">
      <c r="A45" s="3">
        <v>43</v>
      </c>
      <c r="B45" s="82" t="s">
        <v>65</v>
      </c>
      <c r="C45" s="27">
        <v>-8199.24261903563</v>
      </c>
      <c r="D45" s="27"/>
      <c r="E45" s="27"/>
      <c r="F45" s="27"/>
      <c r="G45" s="27"/>
      <c r="H45" s="27">
        <v>1000</v>
      </c>
      <c r="I45" s="27"/>
      <c r="J45" s="27">
        <v>1900</v>
      </c>
      <c r="K45" s="27">
        <f t="shared" si="0"/>
        <v>-9099.24261903563</v>
      </c>
      <c r="L45" s="13"/>
    </row>
    <row r="46" spans="1:12">
      <c r="A46" s="3">
        <v>44</v>
      </c>
      <c r="B46" s="82" t="s">
        <v>66</v>
      </c>
      <c r="C46" s="27">
        <v>41853.7053973206</v>
      </c>
      <c r="D46" s="27"/>
      <c r="E46" s="27"/>
      <c r="F46" s="27"/>
      <c r="G46" s="27"/>
      <c r="H46" s="27">
        <v>1000</v>
      </c>
      <c r="I46" s="27">
        <v>3000</v>
      </c>
      <c r="J46" s="27">
        <v>3000</v>
      </c>
      <c r="K46" s="27">
        <f t="shared" si="0"/>
        <v>42853.7053973206</v>
      </c>
      <c r="L46" s="13"/>
    </row>
    <row r="47" spans="1:12">
      <c r="A47" s="3">
        <v>45</v>
      </c>
      <c r="B47" s="82" t="s">
        <v>67</v>
      </c>
      <c r="C47" s="27">
        <v>32653.7708061309</v>
      </c>
      <c r="D47" s="27"/>
      <c r="E47" s="27"/>
      <c r="F47" s="27">
        <v>100</v>
      </c>
      <c r="G47" s="27"/>
      <c r="H47" s="27">
        <v>1000</v>
      </c>
      <c r="I47" s="27"/>
      <c r="J47" s="27">
        <v>3000</v>
      </c>
      <c r="K47" s="27">
        <f t="shared" si="0"/>
        <v>30753.7708061309</v>
      </c>
      <c r="L47" s="13"/>
    </row>
    <row r="48" spans="1:12">
      <c r="A48" s="3">
        <v>46</v>
      </c>
      <c r="B48" s="82" t="s">
        <v>68</v>
      </c>
      <c r="C48" s="27">
        <v>12548.6382538047</v>
      </c>
      <c r="D48" s="27"/>
      <c r="E48" s="27"/>
      <c r="F48" s="27"/>
      <c r="G48" s="27"/>
      <c r="H48" s="27">
        <v>0</v>
      </c>
      <c r="I48" s="27">
        <v>3000</v>
      </c>
      <c r="J48" s="27">
        <v>2000</v>
      </c>
      <c r="K48" s="27">
        <f t="shared" si="0"/>
        <v>13548.6382538047</v>
      </c>
      <c r="L48" s="13"/>
    </row>
    <row r="49" spans="1:12">
      <c r="A49" s="3">
        <v>47</v>
      </c>
      <c r="B49" s="82" t="s">
        <v>69</v>
      </c>
      <c r="C49" s="27">
        <v>25858.3347864844</v>
      </c>
      <c r="D49" s="27"/>
      <c r="E49" s="27"/>
      <c r="F49" s="27"/>
      <c r="G49" s="27"/>
      <c r="H49" s="27">
        <v>1000</v>
      </c>
      <c r="I49" s="27"/>
      <c r="J49" s="27">
        <v>2300</v>
      </c>
      <c r="K49" s="27">
        <f t="shared" si="0"/>
        <v>24558.3347864844</v>
      </c>
      <c r="L49" s="13"/>
    </row>
    <row r="50" spans="1:12">
      <c r="A50" s="3">
        <v>48</v>
      </c>
      <c r="B50" s="82" t="s">
        <v>70</v>
      </c>
      <c r="C50" s="27">
        <v>-11814.1564682545</v>
      </c>
      <c r="D50" s="27"/>
      <c r="E50" s="27"/>
      <c r="F50" s="27"/>
      <c r="G50" s="27"/>
      <c r="H50" s="27">
        <v>1000</v>
      </c>
      <c r="I50" s="27"/>
      <c r="J50" s="27">
        <v>2000</v>
      </c>
      <c r="K50" s="27">
        <f t="shared" si="0"/>
        <v>-12814.1564682545</v>
      </c>
      <c r="L50" s="13"/>
    </row>
    <row r="51" spans="1:12">
      <c r="A51" s="3">
        <v>49</v>
      </c>
      <c r="B51" s="82" t="s">
        <v>71</v>
      </c>
      <c r="C51" s="27">
        <v>9627.32766436551</v>
      </c>
      <c r="D51" s="27"/>
      <c r="E51" s="27"/>
      <c r="F51" s="27"/>
      <c r="G51" s="27"/>
      <c r="H51" s="27">
        <v>1000</v>
      </c>
      <c r="I51" s="27"/>
      <c r="J51" s="27">
        <v>2000</v>
      </c>
      <c r="K51" s="27">
        <f t="shared" si="0"/>
        <v>8627.32766436551</v>
      </c>
      <c r="L51" s="13"/>
    </row>
    <row r="52" spans="1:12">
      <c r="A52" s="3">
        <v>50</v>
      </c>
      <c r="B52" s="82" t="s">
        <v>72</v>
      </c>
      <c r="C52" s="27">
        <v>3448.91076869565</v>
      </c>
      <c r="D52" s="27"/>
      <c r="E52" s="27"/>
      <c r="F52" s="27"/>
      <c r="G52" s="27"/>
      <c r="H52" s="27">
        <v>0</v>
      </c>
      <c r="I52" s="27"/>
      <c r="J52" s="27">
        <v>2500</v>
      </c>
      <c r="K52" s="27">
        <f t="shared" si="0"/>
        <v>948.91076869565</v>
      </c>
      <c r="L52" s="79" t="s">
        <v>165</v>
      </c>
    </row>
    <row r="53" spans="1:12">
      <c r="A53" s="3">
        <v>51</v>
      </c>
      <c r="B53" s="5" t="s">
        <v>73</v>
      </c>
      <c r="C53" s="27">
        <v>33519.32</v>
      </c>
      <c r="D53" s="27"/>
      <c r="E53" s="27"/>
      <c r="F53" s="27"/>
      <c r="G53" s="27"/>
      <c r="H53" s="27">
        <v>1000</v>
      </c>
      <c r="I53" s="27">
        <v>3000</v>
      </c>
      <c r="J53" s="27">
        <v>2500</v>
      </c>
      <c r="K53" s="27">
        <f t="shared" si="0"/>
        <v>35019.32</v>
      </c>
      <c r="L53" s="13"/>
    </row>
    <row r="54" spans="1:12">
      <c r="A54" s="3">
        <v>52</v>
      </c>
      <c r="B54" s="82" t="s">
        <v>74</v>
      </c>
      <c r="C54" s="27">
        <v>-2902.99360489021</v>
      </c>
      <c r="D54" s="27"/>
      <c r="E54" s="27"/>
      <c r="F54" s="27"/>
      <c r="G54" s="27"/>
      <c r="H54" s="27">
        <v>1000</v>
      </c>
      <c r="I54" s="27"/>
      <c r="J54" s="27">
        <v>2000</v>
      </c>
      <c r="K54" s="27">
        <f t="shared" si="0"/>
        <v>-3902.99360489021</v>
      </c>
      <c r="L54" s="13"/>
    </row>
    <row r="55" spans="1:12">
      <c r="A55" s="3">
        <v>53</v>
      </c>
      <c r="B55" s="82" t="s">
        <v>75</v>
      </c>
      <c r="C55" s="27">
        <v>22593.6705012822</v>
      </c>
      <c r="D55" s="27"/>
      <c r="E55" s="27"/>
      <c r="F55" s="27"/>
      <c r="G55" s="27"/>
      <c r="H55" s="27">
        <v>1000</v>
      </c>
      <c r="I55" s="27"/>
      <c r="J55" s="27">
        <v>2000</v>
      </c>
      <c r="K55" s="27">
        <f t="shared" si="0"/>
        <v>21593.6705012822</v>
      </c>
      <c r="L55" s="13"/>
    </row>
    <row r="56" spans="1:12">
      <c r="A56" s="3">
        <v>54</v>
      </c>
      <c r="B56" s="82" t="s">
        <v>76</v>
      </c>
      <c r="C56" s="27">
        <v>20833.0386912704</v>
      </c>
      <c r="D56" s="27"/>
      <c r="E56" s="27"/>
      <c r="F56" s="27"/>
      <c r="G56" s="27"/>
      <c r="H56" s="27">
        <v>1000</v>
      </c>
      <c r="I56" s="27"/>
      <c r="J56" s="27">
        <v>2200</v>
      </c>
      <c r="K56" s="27">
        <f t="shared" si="0"/>
        <v>19633.0386912704</v>
      </c>
      <c r="L56" s="13"/>
    </row>
    <row r="57" spans="1:12">
      <c r="A57" s="3">
        <v>55</v>
      </c>
      <c r="B57" s="82" t="s">
        <v>77</v>
      </c>
      <c r="C57" s="27">
        <v>41582.202230305</v>
      </c>
      <c r="D57" s="27"/>
      <c r="E57" s="27"/>
      <c r="F57" s="27"/>
      <c r="G57" s="27"/>
      <c r="H57" s="27">
        <v>1000</v>
      </c>
      <c r="I57" s="27"/>
      <c r="J57" s="27">
        <v>3000</v>
      </c>
      <c r="K57" s="27">
        <f t="shared" si="0"/>
        <v>39582.202230305</v>
      </c>
      <c r="L57" s="13"/>
    </row>
    <row r="58" spans="1:12">
      <c r="A58" s="3">
        <v>56</v>
      </c>
      <c r="B58" s="82" t="s">
        <v>78</v>
      </c>
      <c r="C58" s="27">
        <v>8840.76647124305</v>
      </c>
      <c r="D58" s="27"/>
      <c r="E58" s="27"/>
      <c r="F58" s="27"/>
      <c r="G58" s="27"/>
      <c r="H58" s="27">
        <v>1000</v>
      </c>
      <c r="I58" s="27"/>
      <c r="J58" s="27">
        <v>2000</v>
      </c>
      <c r="K58" s="27">
        <f t="shared" si="0"/>
        <v>7840.76647124305</v>
      </c>
      <c r="L58" s="13"/>
    </row>
    <row r="59" spans="1:12">
      <c r="A59" s="3">
        <v>57</v>
      </c>
      <c r="B59" s="82" t="s">
        <v>79</v>
      </c>
      <c r="C59" s="27">
        <v>834.607458766819</v>
      </c>
      <c r="D59" s="27"/>
      <c r="E59" s="27"/>
      <c r="F59" s="27"/>
      <c r="G59" s="27"/>
      <c r="H59" s="27">
        <v>1000</v>
      </c>
      <c r="I59" s="27"/>
      <c r="J59" s="27">
        <v>2000</v>
      </c>
      <c r="K59" s="27">
        <f t="shared" si="0"/>
        <v>-165.392541233181</v>
      </c>
      <c r="L59" s="13"/>
    </row>
    <row r="60" spans="1:12">
      <c r="A60" s="3">
        <v>58</v>
      </c>
      <c r="B60" s="82" t="s">
        <v>80</v>
      </c>
      <c r="C60" s="27">
        <v>27611.1781690677</v>
      </c>
      <c r="D60" s="27"/>
      <c r="E60" s="27"/>
      <c r="F60" s="27"/>
      <c r="G60" s="27"/>
      <c r="H60" s="27">
        <v>1000</v>
      </c>
      <c r="I60" s="27"/>
      <c r="J60" s="27">
        <v>2000</v>
      </c>
      <c r="K60" s="27">
        <f t="shared" si="0"/>
        <v>26611.1781690677</v>
      </c>
      <c r="L60" s="13"/>
    </row>
    <row r="61" spans="1:12">
      <c r="A61" s="3">
        <v>59</v>
      </c>
      <c r="B61" s="82" t="s">
        <v>81</v>
      </c>
      <c r="C61" s="27">
        <v>5111.99123115046</v>
      </c>
      <c r="D61" s="27"/>
      <c r="E61" s="27"/>
      <c r="F61" s="27"/>
      <c r="G61" s="27"/>
      <c r="H61" s="27">
        <v>1000</v>
      </c>
      <c r="I61" s="27">
        <v>3000</v>
      </c>
      <c r="J61" s="27">
        <v>2000</v>
      </c>
      <c r="K61" s="27">
        <f t="shared" si="0"/>
        <v>7111.99123115046</v>
      </c>
      <c r="L61" s="13"/>
    </row>
    <row r="62" spans="1:12">
      <c r="A62" s="3">
        <v>60</v>
      </c>
      <c r="B62" s="82" t="s">
        <v>82</v>
      </c>
      <c r="C62" s="27">
        <v>48721.4523753867</v>
      </c>
      <c r="D62" s="27">
        <v>800</v>
      </c>
      <c r="E62" s="27"/>
      <c r="F62" s="27">
        <v>100</v>
      </c>
      <c r="G62" s="27"/>
      <c r="H62" s="27">
        <v>1000</v>
      </c>
      <c r="I62" s="27">
        <v>3000</v>
      </c>
      <c r="J62" s="27">
        <v>2000</v>
      </c>
      <c r="K62" s="27">
        <f t="shared" si="0"/>
        <v>51621.4523753867</v>
      </c>
      <c r="L62" s="13"/>
    </row>
    <row r="63" spans="1:12">
      <c r="A63" s="3">
        <v>61</v>
      </c>
      <c r="B63" s="82" t="s">
        <v>83</v>
      </c>
      <c r="C63" s="27">
        <v>25974.1675724125</v>
      </c>
      <c r="D63" s="27">
        <v>800</v>
      </c>
      <c r="E63" s="27"/>
      <c r="F63" s="27"/>
      <c r="G63" s="27"/>
      <c r="H63" s="27">
        <v>1000</v>
      </c>
      <c r="I63" s="27"/>
      <c r="J63" s="27">
        <v>2000</v>
      </c>
      <c r="K63" s="27">
        <f t="shared" si="0"/>
        <v>25774.1675724125</v>
      </c>
      <c r="L63" s="13"/>
    </row>
    <row r="64" spans="1:12">
      <c r="A64" s="3">
        <v>62</v>
      </c>
      <c r="B64" s="82" t="s">
        <v>84</v>
      </c>
      <c r="C64" s="27">
        <v>-8099.26459074478</v>
      </c>
      <c r="D64" s="27"/>
      <c r="E64" s="27"/>
      <c r="F64" s="27"/>
      <c r="G64" s="27"/>
      <c r="H64" s="27">
        <v>1000</v>
      </c>
      <c r="I64" s="27"/>
      <c r="J64" s="27">
        <v>2000</v>
      </c>
      <c r="K64" s="27">
        <f t="shared" si="0"/>
        <v>-9099.26459074478</v>
      </c>
      <c r="L64" s="13"/>
    </row>
    <row r="65" spans="1:12">
      <c r="A65" s="3">
        <v>63</v>
      </c>
      <c r="B65" s="82" t="s">
        <v>85</v>
      </c>
      <c r="C65" s="27">
        <v>25374.4518650529</v>
      </c>
      <c r="D65" s="27"/>
      <c r="E65" s="27"/>
      <c r="F65" s="27"/>
      <c r="G65" s="27"/>
      <c r="H65" s="27">
        <v>1000</v>
      </c>
      <c r="I65" s="27"/>
      <c r="J65" s="27">
        <v>2000</v>
      </c>
      <c r="K65" s="27">
        <f t="shared" si="0"/>
        <v>24374.4518650529</v>
      </c>
      <c r="L65" s="13"/>
    </row>
    <row r="66" spans="1:12">
      <c r="A66" s="3">
        <v>64</v>
      </c>
      <c r="B66" s="82" t="s">
        <v>86</v>
      </c>
      <c r="C66" s="27">
        <v>22681.5905227297</v>
      </c>
      <c r="D66" s="27"/>
      <c r="E66" s="27"/>
      <c r="F66" s="27"/>
      <c r="G66" s="27"/>
      <c r="H66" s="27">
        <v>1000</v>
      </c>
      <c r="I66" s="27"/>
      <c r="J66" s="27">
        <v>2300</v>
      </c>
      <c r="K66" s="27">
        <f t="shared" si="0"/>
        <v>21381.5905227297</v>
      </c>
      <c r="L66" s="13"/>
    </row>
    <row r="67" spans="1:12">
      <c r="A67" s="3">
        <v>65</v>
      </c>
      <c r="B67" s="82" t="s">
        <v>87</v>
      </c>
      <c r="C67" s="27">
        <v>-6454.60033677193</v>
      </c>
      <c r="D67" s="27"/>
      <c r="E67" s="27"/>
      <c r="F67" s="27"/>
      <c r="G67" s="27"/>
      <c r="H67" s="27">
        <v>1000</v>
      </c>
      <c r="I67" s="27">
        <v>3000</v>
      </c>
      <c r="J67" s="27">
        <v>2000</v>
      </c>
      <c r="K67" s="27">
        <f t="shared" si="0"/>
        <v>-4454.60033677193</v>
      </c>
      <c r="L67" s="13"/>
    </row>
    <row r="68" spans="1:12">
      <c r="A68" s="3">
        <v>66</v>
      </c>
      <c r="B68" s="82" t="s">
        <v>88</v>
      </c>
      <c r="C68" s="27">
        <v>60174.9057533056</v>
      </c>
      <c r="D68" s="27"/>
      <c r="E68" s="27"/>
      <c r="F68" s="27">
        <v>200</v>
      </c>
      <c r="G68" s="27"/>
      <c r="H68" s="27">
        <v>1000</v>
      </c>
      <c r="I68" s="27"/>
      <c r="J68" s="27">
        <v>2000</v>
      </c>
      <c r="K68" s="27">
        <f t="shared" ref="K68:K107" si="1">SUM(C68+D68+E68+F68+G68+H68+I68-J68)</f>
        <v>59374.9057533056</v>
      </c>
      <c r="L68" s="13"/>
    </row>
    <row r="69" spans="1:12">
      <c r="A69" s="3">
        <v>67</v>
      </c>
      <c r="B69" s="82" t="s">
        <v>89</v>
      </c>
      <c r="C69" s="27">
        <v>64936.0870027911</v>
      </c>
      <c r="D69" s="27"/>
      <c r="E69" s="27"/>
      <c r="F69" s="27"/>
      <c r="G69" s="27"/>
      <c r="H69" s="27">
        <v>1000</v>
      </c>
      <c r="I69" s="27"/>
      <c r="J69" s="27">
        <v>3000</v>
      </c>
      <c r="K69" s="27">
        <f t="shared" si="1"/>
        <v>62936.0870027911</v>
      </c>
      <c r="L69" s="13"/>
    </row>
    <row r="70" spans="1:12">
      <c r="A70" s="3">
        <v>68</v>
      </c>
      <c r="B70" s="82" t="s">
        <v>90</v>
      </c>
      <c r="C70" s="27">
        <v>52066.7108906262</v>
      </c>
      <c r="D70" s="27"/>
      <c r="E70" s="27"/>
      <c r="F70" s="27"/>
      <c r="G70" s="27"/>
      <c r="H70" s="27">
        <v>0</v>
      </c>
      <c r="I70" s="27"/>
      <c r="J70" s="27">
        <v>2000</v>
      </c>
      <c r="K70" s="27">
        <f t="shared" si="1"/>
        <v>50066.7108906262</v>
      </c>
      <c r="L70" s="13"/>
    </row>
    <row r="71" spans="1:12">
      <c r="A71" s="3">
        <v>69</v>
      </c>
      <c r="B71" s="82" t="s">
        <v>91</v>
      </c>
      <c r="C71" s="27">
        <v>696.468127451739</v>
      </c>
      <c r="D71" s="27"/>
      <c r="E71" s="27"/>
      <c r="F71" s="27"/>
      <c r="G71" s="27"/>
      <c r="H71" s="27">
        <v>0</v>
      </c>
      <c r="I71" s="27"/>
      <c r="J71" s="27">
        <v>1900</v>
      </c>
      <c r="K71" s="27">
        <f t="shared" si="1"/>
        <v>-1203.53187254826</v>
      </c>
      <c r="L71" s="13"/>
    </row>
    <row r="72" spans="1:12">
      <c r="A72" s="3">
        <v>70</v>
      </c>
      <c r="B72" s="82" t="s">
        <v>92</v>
      </c>
      <c r="C72" s="27">
        <v>19503.529558073</v>
      </c>
      <c r="D72" s="27"/>
      <c r="E72" s="27"/>
      <c r="F72" s="27">
        <v>800</v>
      </c>
      <c r="G72" s="27"/>
      <c r="H72" s="27">
        <v>1000</v>
      </c>
      <c r="I72" s="27">
        <v>3000</v>
      </c>
      <c r="J72" s="27">
        <v>2300</v>
      </c>
      <c r="K72" s="27">
        <f t="shared" si="1"/>
        <v>22003.529558073</v>
      </c>
      <c r="L72" s="13"/>
    </row>
    <row r="73" spans="1:12">
      <c r="A73" s="3">
        <v>71</v>
      </c>
      <c r="B73" s="82" t="s">
        <v>93</v>
      </c>
      <c r="C73" s="27">
        <v>22152.670078973</v>
      </c>
      <c r="D73" s="27"/>
      <c r="E73" s="27"/>
      <c r="F73" s="27"/>
      <c r="G73" s="27"/>
      <c r="H73" s="27">
        <v>1000</v>
      </c>
      <c r="I73" s="27"/>
      <c r="J73" s="27">
        <v>2000</v>
      </c>
      <c r="K73" s="27">
        <f t="shared" si="1"/>
        <v>21152.670078973</v>
      </c>
      <c r="L73" s="13"/>
    </row>
    <row r="74" spans="1:12">
      <c r="A74" s="3">
        <v>72</v>
      </c>
      <c r="B74" s="82" t="s">
        <v>94</v>
      </c>
      <c r="C74" s="27">
        <v>28968.5420992832</v>
      </c>
      <c r="D74" s="27"/>
      <c r="E74" s="27">
        <v>1500</v>
      </c>
      <c r="F74" s="27"/>
      <c r="G74" s="27"/>
      <c r="H74" s="27">
        <v>0</v>
      </c>
      <c r="I74" s="27"/>
      <c r="J74" s="27">
        <v>2000</v>
      </c>
      <c r="K74" s="27">
        <f t="shared" si="1"/>
        <v>28468.5420992832</v>
      </c>
      <c r="L74" s="13"/>
    </row>
    <row r="75" spans="1:12">
      <c r="A75" s="3">
        <v>73</v>
      </c>
      <c r="B75" s="82" t="s">
        <v>95</v>
      </c>
      <c r="C75" s="27">
        <v>21458.3042641765</v>
      </c>
      <c r="D75" s="27"/>
      <c r="E75" s="27"/>
      <c r="F75" s="27"/>
      <c r="G75" s="27"/>
      <c r="H75" s="27">
        <v>1000</v>
      </c>
      <c r="I75" s="27">
        <v>3000</v>
      </c>
      <c r="J75" s="27">
        <v>2000</v>
      </c>
      <c r="K75" s="27">
        <f t="shared" si="1"/>
        <v>23458.3042641765</v>
      </c>
      <c r="L75" s="13"/>
    </row>
    <row r="76" spans="1:12">
      <c r="A76" s="3">
        <v>74</v>
      </c>
      <c r="B76" s="82" t="s">
        <v>96</v>
      </c>
      <c r="C76" s="27">
        <v>49636.3207686956</v>
      </c>
      <c r="D76" s="27"/>
      <c r="E76" s="27"/>
      <c r="F76" s="27"/>
      <c r="G76" s="27"/>
      <c r="H76" s="27">
        <v>1000</v>
      </c>
      <c r="I76" s="27"/>
      <c r="J76" s="27">
        <v>2000</v>
      </c>
      <c r="K76" s="27">
        <f t="shared" si="1"/>
        <v>48636.3207686956</v>
      </c>
      <c r="L76" s="13"/>
    </row>
    <row r="77" spans="1:12">
      <c r="A77" s="3">
        <v>75</v>
      </c>
      <c r="B77" s="82" t="s">
        <v>97</v>
      </c>
      <c r="C77" s="27">
        <v>-2955.97132332852</v>
      </c>
      <c r="D77" s="27"/>
      <c r="E77" s="27"/>
      <c r="F77" s="27"/>
      <c r="G77" s="27"/>
      <c r="H77" s="27">
        <v>1000</v>
      </c>
      <c r="I77" s="27"/>
      <c r="J77" s="27">
        <v>2000</v>
      </c>
      <c r="K77" s="27">
        <f t="shared" si="1"/>
        <v>-3955.97132332852</v>
      </c>
      <c r="L77" s="13"/>
    </row>
    <row r="78" spans="1:12">
      <c r="A78" s="3">
        <v>76</v>
      </c>
      <c r="B78" s="82" t="s">
        <v>98</v>
      </c>
      <c r="C78" s="27">
        <v>45676.7620765722</v>
      </c>
      <c r="D78" s="27"/>
      <c r="E78" s="27"/>
      <c r="F78" s="27"/>
      <c r="G78" s="27"/>
      <c r="H78" s="27">
        <v>1000</v>
      </c>
      <c r="I78" s="27"/>
      <c r="J78" s="27">
        <v>3000</v>
      </c>
      <c r="K78" s="27">
        <f t="shared" si="1"/>
        <v>43676.7620765722</v>
      </c>
      <c r="L78" s="13"/>
    </row>
    <row r="79" spans="1:12">
      <c r="A79" s="3">
        <v>77</v>
      </c>
      <c r="B79" s="82" t="s">
        <v>99</v>
      </c>
      <c r="C79" s="27">
        <v>21857.2469381088</v>
      </c>
      <c r="D79" s="27"/>
      <c r="E79" s="27"/>
      <c r="F79" s="27"/>
      <c r="G79" s="27"/>
      <c r="H79" s="27">
        <v>1000</v>
      </c>
      <c r="I79" s="27"/>
      <c r="J79" s="27">
        <v>2000</v>
      </c>
      <c r="K79" s="27">
        <f t="shared" si="1"/>
        <v>20857.2469381088</v>
      </c>
      <c r="L79" s="13"/>
    </row>
    <row r="80" spans="1:12">
      <c r="A80" s="3">
        <v>78</v>
      </c>
      <c r="B80" s="82" t="s">
        <v>100</v>
      </c>
      <c r="C80" s="27">
        <v>-10911.122833172</v>
      </c>
      <c r="D80" s="27"/>
      <c r="E80" s="27"/>
      <c r="F80" s="27"/>
      <c r="G80" s="27"/>
      <c r="H80" s="27">
        <v>0</v>
      </c>
      <c r="I80" s="27"/>
      <c r="J80" s="27">
        <v>1900</v>
      </c>
      <c r="K80" s="27">
        <f t="shared" si="1"/>
        <v>-12811.122833172</v>
      </c>
      <c r="L80" s="13"/>
    </row>
    <row r="81" spans="1:12">
      <c r="A81" s="3">
        <v>79</v>
      </c>
      <c r="B81" s="82" t="s">
        <v>101</v>
      </c>
      <c r="C81" s="27">
        <v>-14082.0375026596</v>
      </c>
      <c r="D81" s="27"/>
      <c r="E81" s="27"/>
      <c r="F81" s="27"/>
      <c r="G81" s="27"/>
      <c r="H81" s="27">
        <v>0</v>
      </c>
      <c r="I81" s="27"/>
      <c r="J81" s="27">
        <v>1000</v>
      </c>
      <c r="K81" s="27">
        <f t="shared" si="1"/>
        <v>-15082.0375026596</v>
      </c>
      <c r="L81" s="13"/>
    </row>
    <row r="82" spans="1:12">
      <c r="A82" s="3">
        <v>80</v>
      </c>
      <c r="B82" s="82" t="s">
        <v>102</v>
      </c>
      <c r="C82" s="27">
        <v>20358.1515509801</v>
      </c>
      <c r="D82" s="27"/>
      <c r="E82" s="27"/>
      <c r="F82" s="27"/>
      <c r="G82" s="27"/>
      <c r="H82" s="27">
        <v>1000</v>
      </c>
      <c r="I82" s="27"/>
      <c r="J82" s="27">
        <v>2000</v>
      </c>
      <c r="K82" s="27">
        <f t="shared" si="1"/>
        <v>19358.1515509801</v>
      </c>
      <c r="L82" s="13"/>
    </row>
    <row r="83" spans="1:12">
      <c r="A83" s="3">
        <v>81</v>
      </c>
      <c r="B83" s="82" t="s">
        <v>103</v>
      </c>
      <c r="C83" s="27">
        <v>-10193.5248355957</v>
      </c>
      <c r="D83" s="27"/>
      <c r="E83" s="27"/>
      <c r="F83" s="27"/>
      <c r="G83" s="27"/>
      <c r="H83" s="27">
        <v>1000</v>
      </c>
      <c r="I83" s="27"/>
      <c r="J83" s="27">
        <v>2000</v>
      </c>
      <c r="K83" s="27">
        <f t="shared" si="1"/>
        <v>-11193.5248355957</v>
      </c>
      <c r="L83" s="13"/>
    </row>
    <row r="84" spans="1:12">
      <c r="A84" s="3">
        <v>82</v>
      </c>
      <c r="B84" s="82" t="s">
        <v>104</v>
      </c>
      <c r="C84" s="27">
        <v>40498.1307686957</v>
      </c>
      <c r="D84" s="27">
        <v>800</v>
      </c>
      <c r="E84" s="27"/>
      <c r="F84" s="27"/>
      <c r="G84" s="27"/>
      <c r="H84" s="27">
        <v>1000</v>
      </c>
      <c r="I84" s="27"/>
      <c r="J84" s="27">
        <v>1800</v>
      </c>
      <c r="K84" s="27">
        <f t="shared" si="1"/>
        <v>40498.1307686957</v>
      </c>
      <c r="L84" s="13"/>
    </row>
    <row r="85" spans="1:12">
      <c r="A85" s="3">
        <v>83</v>
      </c>
      <c r="B85" s="82" t="s">
        <v>105</v>
      </c>
      <c r="C85" s="27">
        <v>-17081.7076854104</v>
      </c>
      <c r="D85" s="27"/>
      <c r="E85" s="27"/>
      <c r="F85" s="27"/>
      <c r="G85" s="27"/>
      <c r="H85" s="27">
        <v>1000</v>
      </c>
      <c r="I85" s="27"/>
      <c r="J85" s="27">
        <v>2000</v>
      </c>
      <c r="K85" s="27">
        <f t="shared" si="1"/>
        <v>-18081.7076854104</v>
      </c>
      <c r="L85" s="13"/>
    </row>
    <row r="86" spans="1:12">
      <c r="A86" s="3">
        <v>84</v>
      </c>
      <c r="B86" s="82" t="s">
        <v>106</v>
      </c>
      <c r="C86" s="27">
        <v>-16168.8873422612</v>
      </c>
      <c r="D86" s="27"/>
      <c r="E86" s="27"/>
      <c r="F86" s="27"/>
      <c r="G86" s="27"/>
      <c r="H86" s="27">
        <v>1000</v>
      </c>
      <c r="I86" s="27"/>
      <c r="J86" s="27">
        <v>2000</v>
      </c>
      <c r="K86" s="27">
        <f t="shared" si="1"/>
        <v>-17168.8873422612</v>
      </c>
      <c r="L86" s="13"/>
    </row>
    <row r="87" spans="1:12">
      <c r="A87" s="3">
        <v>85</v>
      </c>
      <c r="B87" s="82" t="s">
        <v>107</v>
      </c>
      <c r="C87" s="27">
        <v>74944.6178411296</v>
      </c>
      <c r="D87" s="27">
        <v>800</v>
      </c>
      <c r="E87" s="27"/>
      <c r="F87" s="27"/>
      <c r="G87" s="27"/>
      <c r="H87" s="27">
        <v>1000</v>
      </c>
      <c r="I87" s="27"/>
      <c r="J87" s="27">
        <v>4000</v>
      </c>
      <c r="K87" s="27">
        <f t="shared" si="1"/>
        <v>72744.6178411296</v>
      </c>
      <c r="L87" s="13"/>
    </row>
    <row r="88" spans="1:12">
      <c r="A88" s="3">
        <v>86</v>
      </c>
      <c r="B88" s="82" t="s">
        <v>108</v>
      </c>
      <c r="C88" s="27">
        <v>34271.5240152926</v>
      </c>
      <c r="D88" s="27"/>
      <c r="E88" s="27"/>
      <c r="F88" s="27"/>
      <c r="G88" s="27"/>
      <c r="H88" s="27">
        <v>1000</v>
      </c>
      <c r="I88" s="27"/>
      <c r="J88" s="27">
        <v>2000</v>
      </c>
      <c r="K88" s="27">
        <f t="shared" si="1"/>
        <v>33271.5240152926</v>
      </c>
      <c r="L88" s="13"/>
    </row>
    <row r="89" spans="1:12">
      <c r="A89" s="3">
        <v>87</v>
      </c>
      <c r="B89" s="82" t="s">
        <v>109</v>
      </c>
      <c r="C89" s="27">
        <v>11342.6807686956</v>
      </c>
      <c r="D89" s="27"/>
      <c r="E89" s="27"/>
      <c r="F89" s="27"/>
      <c r="G89" s="27"/>
      <c r="H89" s="27">
        <v>1000</v>
      </c>
      <c r="I89" s="27"/>
      <c r="J89" s="27">
        <v>2000</v>
      </c>
      <c r="K89" s="27">
        <f t="shared" si="1"/>
        <v>10342.6807686956</v>
      </c>
      <c r="L89" s="13"/>
    </row>
    <row r="90" spans="1:12">
      <c r="A90" s="3">
        <v>88</v>
      </c>
      <c r="B90" s="82" t="s">
        <v>110</v>
      </c>
      <c r="C90" s="27">
        <v>20734.4352495357</v>
      </c>
      <c r="D90" s="27"/>
      <c r="E90" s="27"/>
      <c r="F90" s="27"/>
      <c r="G90" s="27"/>
      <c r="H90" s="27">
        <v>1000</v>
      </c>
      <c r="I90" s="27"/>
      <c r="J90" s="27">
        <v>2000</v>
      </c>
      <c r="K90" s="27">
        <f t="shared" si="1"/>
        <v>19734.4352495357</v>
      </c>
      <c r="L90" s="13"/>
    </row>
    <row r="91" spans="1:12">
      <c r="A91" s="3">
        <v>89</v>
      </c>
      <c r="B91" s="83" t="s">
        <v>111</v>
      </c>
      <c r="C91" s="27">
        <v>2430.27892902231</v>
      </c>
      <c r="D91" s="27"/>
      <c r="E91" s="27"/>
      <c r="F91" s="27"/>
      <c r="G91" s="27"/>
      <c r="H91" s="27">
        <v>1000</v>
      </c>
      <c r="I91" s="27"/>
      <c r="J91" s="27">
        <v>2400</v>
      </c>
      <c r="K91" s="27">
        <f t="shared" si="1"/>
        <v>1030.27892902231</v>
      </c>
      <c r="L91" s="13"/>
    </row>
    <row r="92" spans="1:12">
      <c r="A92" s="3">
        <v>90</v>
      </c>
      <c r="B92" s="82" t="s">
        <v>112</v>
      </c>
      <c r="C92" s="27">
        <v>-8174.79269247217</v>
      </c>
      <c r="D92" s="27"/>
      <c r="E92" s="27"/>
      <c r="F92" s="27"/>
      <c r="G92" s="27"/>
      <c r="H92" s="27">
        <v>1000</v>
      </c>
      <c r="I92" s="27">
        <v>3000</v>
      </c>
      <c r="J92" s="27">
        <v>2000</v>
      </c>
      <c r="K92" s="27">
        <f t="shared" si="1"/>
        <v>-6174.79269247217</v>
      </c>
      <c r="L92" s="13"/>
    </row>
    <row r="93" spans="1:12">
      <c r="A93" s="3">
        <v>91</v>
      </c>
      <c r="B93" s="8" t="s">
        <v>113</v>
      </c>
      <c r="C93" s="27">
        <v>-15220.66</v>
      </c>
      <c r="D93" s="27"/>
      <c r="E93" s="27"/>
      <c r="F93" s="27"/>
      <c r="G93" s="27"/>
      <c r="H93" s="27">
        <v>1000</v>
      </c>
      <c r="I93" s="27"/>
      <c r="J93" s="27">
        <v>2000</v>
      </c>
      <c r="K93" s="27">
        <f t="shared" si="1"/>
        <v>-16220.66</v>
      </c>
      <c r="L93" s="13"/>
    </row>
    <row r="94" spans="1:12">
      <c r="A94" s="3">
        <v>92</v>
      </c>
      <c r="B94" s="5" t="s">
        <v>114</v>
      </c>
      <c r="C94" s="27">
        <v>-13118.07</v>
      </c>
      <c r="D94" s="27"/>
      <c r="E94" s="27"/>
      <c r="F94" s="27"/>
      <c r="G94" s="27"/>
      <c r="H94" s="27">
        <v>2000</v>
      </c>
      <c r="I94" s="27"/>
      <c r="J94" s="27">
        <v>2000</v>
      </c>
      <c r="K94" s="27">
        <f t="shared" si="1"/>
        <v>-13118.07</v>
      </c>
      <c r="L94" s="39" t="s">
        <v>166</v>
      </c>
    </row>
    <row r="95" spans="1:12">
      <c r="A95" s="3">
        <v>93</v>
      </c>
      <c r="B95" s="5" t="s">
        <v>167</v>
      </c>
      <c r="C95" s="27">
        <v>0</v>
      </c>
      <c r="D95" s="27"/>
      <c r="E95" s="27"/>
      <c r="F95" s="27"/>
      <c r="G95" s="27"/>
      <c r="H95" s="27">
        <v>500</v>
      </c>
      <c r="I95" s="27"/>
      <c r="J95" s="27">
        <v>0</v>
      </c>
      <c r="K95" s="27">
        <f t="shared" si="1"/>
        <v>500</v>
      </c>
      <c r="L95" s="39"/>
    </row>
    <row r="96" spans="1:12">
      <c r="A96" s="3">
        <v>94</v>
      </c>
      <c r="B96" s="8" t="s">
        <v>115</v>
      </c>
      <c r="C96" s="27">
        <v>-9331.31</v>
      </c>
      <c r="D96" s="27"/>
      <c r="E96" s="27"/>
      <c r="F96" s="27"/>
      <c r="G96" s="27">
        <v>2000</v>
      </c>
      <c r="H96" s="27">
        <v>1000</v>
      </c>
      <c r="I96" s="27"/>
      <c r="J96" s="27">
        <v>2000</v>
      </c>
      <c r="K96" s="27">
        <f t="shared" si="1"/>
        <v>-8331.31</v>
      </c>
      <c r="L96" s="13"/>
    </row>
    <row r="97" spans="1:12">
      <c r="A97" s="3">
        <v>95</v>
      </c>
      <c r="B97" s="83" t="s">
        <v>116</v>
      </c>
      <c r="C97" s="27">
        <v>-10154</v>
      </c>
      <c r="D97" s="27"/>
      <c r="E97" s="27"/>
      <c r="F97" s="27"/>
      <c r="G97" s="27"/>
      <c r="H97" s="27">
        <v>1000</v>
      </c>
      <c r="I97" s="27"/>
      <c r="J97" s="27">
        <v>2000</v>
      </c>
      <c r="K97" s="27">
        <f t="shared" si="1"/>
        <v>-11154</v>
      </c>
      <c r="L97" s="13"/>
    </row>
    <row r="98" spans="1:12">
      <c r="A98" s="3">
        <v>96</v>
      </c>
      <c r="B98" s="83" t="s">
        <v>117</v>
      </c>
      <c r="C98" s="27">
        <v>-10594</v>
      </c>
      <c r="D98" s="27"/>
      <c r="E98" s="27"/>
      <c r="F98" s="27"/>
      <c r="G98" s="27"/>
      <c r="H98" s="27">
        <v>1000</v>
      </c>
      <c r="I98" s="27"/>
      <c r="J98" s="27">
        <v>2000</v>
      </c>
      <c r="K98" s="27">
        <f t="shared" si="1"/>
        <v>-11594</v>
      </c>
      <c r="L98" s="13"/>
    </row>
    <row r="99" spans="1:12">
      <c r="A99" s="3">
        <v>97</v>
      </c>
      <c r="B99" s="8" t="s">
        <v>138</v>
      </c>
      <c r="C99" s="27">
        <v>-2800</v>
      </c>
      <c r="D99" s="27"/>
      <c r="E99" s="27"/>
      <c r="F99" s="27"/>
      <c r="G99" s="27"/>
      <c r="H99" s="27">
        <v>1000</v>
      </c>
      <c r="I99" s="27"/>
      <c r="J99" s="27">
        <v>2000</v>
      </c>
      <c r="K99" s="27">
        <f t="shared" si="1"/>
        <v>-3800</v>
      </c>
      <c r="L99" s="13"/>
    </row>
    <row r="100" spans="1:12">
      <c r="A100" s="3">
        <v>98</v>
      </c>
      <c r="B100" s="8" t="s">
        <v>118</v>
      </c>
      <c r="C100" s="27">
        <v>-6800</v>
      </c>
      <c r="D100" s="27"/>
      <c r="E100" s="27"/>
      <c r="F100" s="27"/>
      <c r="G100" s="27"/>
      <c r="H100" s="27">
        <v>1000</v>
      </c>
      <c r="I100" s="27"/>
      <c r="J100" s="27">
        <v>2000</v>
      </c>
      <c r="K100" s="27">
        <f t="shared" si="1"/>
        <v>-7800</v>
      </c>
      <c r="L100" s="13"/>
    </row>
    <row r="101" spans="1:12">
      <c r="A101" s="3">
        <v>99</v>
      </c>
      <c r="B101" s="8" t="s">
        <v>139</v>
      </c>
      <c r="C101" s="27">
        <v>-1800</v>
      </c>
      <c r="D101" s="27"/>
      <c r="E101" s="38"/>
      <c r="F101" s="38"/>
      <c r="G101" s="38"/>
      <c r="H101" s="27">
        <v>1000</v>
      </c>
      <c r="I101" s="27"/>
      <c r="J101" s="27">
        <v>2000</v>
      </c>
      <c r="K101" s="27">
        <f t="shared" si="1"/>
        <v>-2800</v>
      </c>
      <c r="L101" s="13"/>
    </row>
    <row r="102" spans="1:12">
      <c r="A102" s="3">
        <v>100</v>
      </c>
      <c r="B102" s="8" t="s">
        <v>119</v>
      </c>
      <c r="C102" s="27">
        <v>-11390.28</v>
      </c>
      <c r="D102" s="27"/>
      <c r="E102" s="38"/>
      <c r="F102" s="38"/>
      <c r="G102" s="38">
        <v>8000</v>
      </c>
      <c r="H102" s="27">
        <v>1000</v>
      </c>
      <c r="I102" s="27"/>
      <c r="J102" s="27">
        <v>2000</v>
      </c>
      <c r="K102" s="27">
        <f t="shared" si="1"/>
        <v>-4390.28</v>
      </c>
      <c r="L102" s="13"/>
    </row>
    <row r="103" spans="1:12">
      <c r="A103" s="3">
        <v>101</v>
      </c>
      <c r="B103" s="82" t="s">
        <v>120</v>
      </c>
      <c r="C103" s="27">
        <v>16939.4638215743</v>
      </c>
      <c r="D103" s="27"/>
      <c r="E103" s="27"/>
      <c r="F103" s="27">
        <v>400</v>
      </c>
      <c r="G103" s="27"/>
      <c r="H103" s="27"/>
      <c r="I103" s="27"/>
      <c r="J103" s="27">
        <v>2000</v>
      </c>
      <c r="K103" s="27">
        <f t="shared" si="1"/>
        <v>15339.4638215743</v>
      </c>
      <c r="L103" s="13"/>
    </row>
    <row r="104" spans="1:12">
      <c r="A104" s="3">
        <v>102</v>
      </c>
      <c r="B104" s="8" t="s">
        <v>121</v>
      </c>
      <c r="C104" s="27">
        <v>40813.41</v>
      </c>
      <c r="D104" s="76"/>
      <c r="E104" s="76"/>
      <c r="F104" s="76"/>
      <c r="G104" s="76"/>
      <c r="H104" s="76"/>
      <c r="I104" s="76"/>
      <c r="J104" s="27">
        <v>0</v>
      </c>
      <c r="K104" s="27">
        <f t="shared" si="1"/>
        <v>40813.41</v>
      </c>
      <c r="L104" s="13"/>
    </row>
    <row r="105" spans="1:12">
      <c r="A105" s="3">
        <v>103</v>
      </c>
      <c r="B105" s="8" t="s">
        <v>122</v>
      </c>
      <c r="C105" s="27">
        <v>0</v>
      </c>
      <c r="D105" s="77"/>
      <c r="E105" s="77"/>
      <c r="F105" s="77"/>
      <c r="G105" s="77"/>
      <c r="H105" s="77"/>
      <c r="I105" s="77"/>
      <c r="J105" s="27"/>
      <c r="K105" s="27">
        <f t="shared" si="1"/>
        <v>0</v>
      </c>
      <c r="L105" s="13"/>
    </row>
    <row r="106" spans="1:12">
      <c r="A106" s="3">
        <v>104</v>
      </c>
      <c r="B106" s="84" t="s">
        <v>124</v>
      </c>
      <c r="C106" s="27">
        <v>-994.714539710145</v>
      </c>
      <c r="D106" s="78"/>
      <c r="E106" s="78"/>
      <c r="F106" s="78"/>
      <c r="G106" s="78"/>
      <c r="H106" s="78"/>
      <c r="I106" s="78"/>
      <c r="J106" s="27">
        <v>0</v>
      </c>
      <c r="K106" s="27">
        <f t="shared" si="1"/>
        <v>-994.714539710145</v>
      </c>
      <c r="L106" s="39"/>
    </row>
    <row r="107" spans="1:12">
      <c r="A107" s="3">
        <v>105</v>
      </c>
      <c r="B107" s="9" t="s">
        <v>125</v>
      </c>
      <c r="C107" s="27">
        <v>1000</v>
      </c>
      <c r="D107" s="78"/>
      <c r="E107" s="78"/>
      <c r="F107" s="78"/>
      <c r="G107" s="78"/>
      <c r="H107" s="78"/>
      <c r="I107" s="78"/>
      <c r="J107" s="27"/>
      <c r="K107" s="27">
        <f t="shared" si="1"/>
        <v>1000</v>
      </c>
      <c r="L107" s="74"/>
    </row>
    <row r="108" spans="1:12">
      <c r="A108" s="12" t="s">
        <v>127</v>
      </c>
      <c r="B108" s="13"/>
      <c r="C108" s="38">
        <v>1717112.5014243</v>
      </c>
      <c r="D108" s="38">
        <f t="shared" ref="D108:K108" si="2">SUM(D3:D107)</f>
        <v>4000</v>
      </c>
      <c r="E108" s="38">
        <f t="shared" si="2"/>
        <v>1500</v>
      </c>
      <c r="F108" s="38">
        <f t="shared" si="2"/>
        <v>4000</v>
      </c>
      <c r="G108" s="38">
        <f t="shared" si="2"/>
        <v>10000</v>
      </c>
      <c r="H108" s="38">
        <f t="shared" si="2"/>
        <v>89000</v>
      </c>
      <c r="I108" s="38">
        <f t="shared" si="2"/>
        <v>48000</v>
      </c>
      <c r="J108" s="38">
        <f t="shared" si="2"/>
        <v>217400</v>
      </c>
      <c r="K108" s="38">
        <f t="shared" si="2"/>
        <v>1656212.5014243</v>
      </c>
      <c r="L108" s="13"/>
    </row>
  </sheetData>
  <mergeCells count="1">
    <mergeCell ref="A1:L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ht="20.25" spans="1:13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8" spans="1:13">
      <c r="A2" s="2" t="s">
        <v>18</v>
      </c>
      <c r="B2" s="2" t="s">
        <v>19</v>
      </c>
      <c r="C2" s="2" t="s">
        <v>156</v>
      </c>
      <c r="D2" s="2" t="s">
        <v>169</v>
      </c>
      <c r="E2" s="2" t="s">
        <v>170</v>
      </c>
      <c r="F2" s="2" t="s">
        <v>171</v>
      </c>
      <c r="G2" s="2" t="s">
        <v>172</v>
      </c>
      <c r="H2" s="2" t="s">
        <v>173</v>
      </c>
      <c r="I2" s="2" t="s">
        <v>174</v>
      </c>
      <c r="J2" s="2" t="s">
        <v>175</v>
      </c>
      <c r="K2" s="2" t="s">
        <v>21</v>
      </c>
      <c r="L2" s="2" t="s">
        <v>163</v>
      </c>
      <c r="M2" s="28" t="s">
        <v>23</v>
      </c>
    </row>
    <row r="3" spans="1:13">
      <c r="A3" s="3">
        <v>1</v>
      </c>
      <c r="B3" s="3" t="s">
        <v>24</v>
      </c>
      <c r="C3" s="27">
        <v>67485.7</v>
      </c>
      <c r="D3" s="27">
        <v>200</v>
      </c>
      <c r="E3" s="27">
        <v>2000</v>
      </c>
      <c r="F3" s="27">
        <v>1000</v>
      </c>
      <c r="G3" s="27"/>
      <c r="H3" s="27">
        <v>800</v>
      </c>
      <c r="I3" s="27"/>
      <c r="J3" s="27">
        <v>200</v>
      </c>
      <c r="K3" s="27">
        <v>3000</v>
      </c>
      <c r="L3" s="27">
        <f>C3+D3+E3+F3+G3+H3+I3-J3-K3</f>
        <v>68285.7</v>
      </c>
      <c r="M3" s="13"/>
    </row>
    <row r="4" spans="1:13">
      <c r="A4" s="3">
        <v>2</v>
      </c>
      <c r="B4" s="82" t="s">
        <v>25</v>
      </c>
      <c r="C4" s="27">
        <v>21293.3751922173</v>
      </c>
      <c r="D4" s="27"/>
      <c r="E4" s="27">
        <v>2000</v>
      </c>
      <c r="F4" s="27"/>
      <c r="G4" s="27"/>
      <c r="H4" s="27"/>
      <c r="I4" s="27"/>
      <c r="J4" s="27">
        <v>200</v>
      </c>
      <c r="K4" s="27">
        <v>3000</v>
      </c>
      <c r="L4" s="27">
        <f t="shared" ref="L4:L67" si="0">C4+D4+E4+F4+G4+H4+I4-J4-K4</f>
        <v>20093.3751922173</v>
      </c>
      <c r="M4" s="13"/>
    </row>
    <row r="5" spans="1:13">
      <c r="A5" s="3">
        <v>3</v>
      </c>
      <c r="B5" s="25" t="s">
        <v>164</v>
      </c>
      <c r="C5" s="27">
        <v>9100</v>
      </c>
      <c r="D5" s="27"/>
      <c r="E5" s="27">
        <v>1000</v>
      </c>
      <c r="F5" s="27"/>
      <c r="G5" s="27"/>
      <c r="H5" s="27"/>
      <c r="I5" s="27"/>
      <c r="J5" s="27"/>
      <c r="K5" s="27">
        <v>2000</v>
      </c>
      <c r="L5" s="27">
        <f t="shared" si="0"/>
        <v>8100</v>
      </c>
      <c r="M5" s="35" t="s">
        <v>176</v>
      </c>
    </row>
    <row r="6" spans="1:13">
      <c r="A6" s="3">
        <v>4</v>
      </c>
      <c r="B6" s="82" t="s">
        <v>26</v>
      </c>
      <c r="C6" s="27">
        <v>21741.4912668029</v>
      </c>
      <c r="D6" s="27"/>
      <c r="E6" s="27">
        <v>2000</v>
      </c>
      <c r="F6" s="27"/>
      <c r="G6" s="27"/>
      <c r="H6" s="27"/>
      <c r="I6" s="27"/>
      <c r="J6" s="27">
        <v>200</v>
      </c>
      <c r="K6" s="27">
        <v>2000</v>
      </c>
      <c r="L6" s="27">
        <f t="shared" si="0"/>
        <v>21541.4912668029</v>
      </c>
      <c r="M6" s="13"/>
    </row>
    <row r="7" spans="1:13">
      <c r="A7" s="3">
        <v>5</v>
      </c>
      <c r="B7" s="82" t="s">
        <v>27</v>
      </c>
      <c r="C7" s="27">
        <v>31002.2913691341</v>
      </c>
      <c r="D7" s="27"/>
      <c r="E7" s="27">
        <v>2000</v>
      </c>
      <c r="F7" s="27">
        <v>500</v>
      </c>
      <c r="G7" s="27">
        <v>500</v>
      </c>
      <c r="H7" s="27">
        <v>300</v>
      </c>
      <c r="I7" s="27"/>
      <c r="J7" s="27">
        <v>200</v>
      </c>
      <c r="K7" s="27">
        <v>3000</v>
      </c>
      <c r="L7" s="27">
        <f t="shared" si="0"/>
        <v>31102.2913691341</v>
      </c>
      <c r="M7" s="13"/>
    </row>
    <row r="8" spans="1:13">
      <c r="A8" s="3">
        <v>6</v>
      </c>
      <c r="B8" s="82" t="s">
        <v>28</v>
      </c>
      <c r="C8" s="27">
        <v>37450.1861505065</v>
      </c>
      <c r="D8" s="27"/>
      <c r="E8" s="27">
        <v>2000</v>
      </c>
      <c r="F8" s="27"/>
      <c r="G8" s="27"/>
      <c r="H8" s="27"/>
      <c r="I8" s="27"/>
      <c r="J8" s="27">
        <v>200</v>
      </c>
      <c r="K8" s="27">
        <v>3000</v>
      </c>
      <c r="L8" s="27">
        <f t="shared" si="0"/>
        <v>36250.1861505065</v>
      </c>
      <c r="M8" s="13"/>
    </row>
    <row r="9" spans="1:13">
      <c r="A9" s="3">
        <v>7</v>
      </c>
      <c r="B9" s="82" t="s">
        <v>29</v>
      </c>
      <c r="C9" s="27">
        <v>11676.3281024511</v>
      </c>
      <c r="D9" s="27"/>
      <c r="E9" s="27">
        <v>2000</v>
      </c>
      <c r="F9" s="27"/>
      <c r="G9" s="27"/>
      <c r="H9" s="27"/>
      <c r="I9" s="27">
        <v>400</v>
      </c>
      <c r="J9" s="27"/>
      <c r="K9" s="27">
        <v>2000</v>
      </c>
      <c r="L9" s="27">
        <f t="shared" si="0"/>
        <v>12076.3281024511</v>
      </c>
      <c r="M9" s="13"/>
    </row>
    <row r="10" spans="1:13">
      <c r="A10" s="3">
        <v>8</v>
      </c>
      <c r="B10" s="82" t="s">
        <v>30</v>
      </c>
      <c r="C10" s="27">
        <v>-1684.78973663798</v>
      </c>
      <c r="D10" s="27"/>
      <c r="E10" s="27">
        <v>2000</v>
      </c>
      <c r="F10" s="27"/>
      <c r="G10" s="27"/>
      <c r="H10" s="27"/>
      <c r="I10" s="27"/>
      <c r="J10" s="27"/>
      <c r="K10" s="27">
        <v>2000</v>
      </c>
      <c r="L10" s="27">
        <f t="shared" si="0"/>
        <v>-1684.78973663798</v>
      </c>
      <c r="M10" s="13"/>
    </row>
    <row r="11" spans="1:13">
      <c r="A11" s="3">
        <v>9</v>
      </c>
      <c r="B11" s="82" t="s">
        <v>31</v>
      </c>
      <c r="C11" s="27">
        <v>4760.6334389114</v>
      </c>
      <c r="D11" s="27"/>
      <c r="E11" s="27">
        <v>2000</v>
      </c>
      <c r="F11" s="27"/>
      <c r="G11" s="27"/>
      <c r="H11" s="27"/>
      <c r="I11" s="27"/>
      <c r="J11" s="27"/>
      <c r="K11" s="27">
        <v>2000</v>
      </c>
      <c r="L11" s="27">
        <f t="shared" si="0"/>
        <v>4760.6334389114</v>
      </c>
      <c r="M11" s="13"/>
    </row>
    <row r="12" spans="1:13">
      <c r="A12" s="3">
        <v>10</v>
      </c>
      <c r="B12" s="82" t="s">
        <v>32</v>
      </c>
      <c r="C12" s="27">
        <v>3480.44367713169</v>
      </c>
      <c r="D12" s="27"/>
      <c r="E12" s="27">
        <v>2000</v>
      </c>
      <c r="F12" s="27"/>
      <c r="G12" s="27"/>
      <c r="H12" s="27"/>
      <c r="I12" s="27"/>
      <c r="J12" s="27">
        <v>200</v>
      </c>
      <c r="K12" s="27">
        <v>2900</v>
      </c>
      <c r="L12" s="27">
        <f t="shared" si="0"/>
        <v>2380.44367713169</v>
      </c>
      <c r="M12" s="13"/>
    </row>
    <row r="13" spans="1:13">
      <c r="A13" s="3">
        <v>11</v>
      </c>
      <c r="B13" s="82" t="s">
        <v>33</v>
      </c>
      <c r="C13" s="27">
        <v>10083.598260014</v>
      </c>
      <c r="D13" s="27">
        <v>200</v>
      </c>
      <c r="E13" s="27">
        <v>2000</v>
      </c>
      <c r="F13" s="27">
        <v>500</v>
      </c>
      <c r="G13" s="27">
        <v>500</v>
      </c>
      <c r="H13" s="27">
        <v>800</v>
      </c>
      <c r="I13" s="27"/>
      <c r="J13" s="27">
        <v>200</v>
      </c>
      <c r="K13" s="27">
        <v>2000</v>
      </c>
      <c r="L13" s="27">
        <f t="shared" si="0"/>
        <v>11883.598260014</v>
      </c>
      <c r="M13" s="13"/>
    </row>
    <row r="14" spans="1:13">
      <c r="A14" s="3">
        <v>12</v>
      </c>
      <c r="B14" s="82" t="s">
        <v>34</v>
      </c>
      <c r="C14" s="27">
        <v>6215.27254660468</v>
      </c>
      <c r="D14" s="27">
        <v>200</v>
      </c>
      <c r="E14" s="27">
        <v>2000</v>
      </c>
      <c r="F14" s="27">
        <v>950</v>
      </c>
      <c r="G14" s="27">
        <v>500</v>
      </c>
      <c r="H14" s="27"/>
      <c r="I14" s="27"/>
      <c r="J14" s="27">
        <v>200</v>
      </c>
      <c r="K14" s="27">
        <v>2000</v>
      </c>
      <c r="L14" s="27">
        <f t="shared" si="0"/>
        <v>7665.27254660468</v>
      </c>
      <c r="M14" s="13"/>
    </row>
    <row r="15" spans="1:13">
      <c r="A15" s="3">
        <v>13</v>
      </c>
      <c r="B15" s="82" t="s">
        <v>35</v>
      </c>
      <c r="C15" s="27">
        <v>-2897.33937964713</v>
      </c>
      <c r="D15" s="27"/>
      <c r="E15" s="27">
        <v>0</v>
      </c>
      <c r="F15" s="27"/>
      <c r="G15" s="27"/>
      <c r="H15" s="27"/>
      <c r="I15" s="27"/>
      <c r="J15" s="27">
        <v>200</v>
      </c>
      <c r="K15" s="27">
        <v>0</v>
      </c>
      <c r="L15" s="27">
        <f t="shared" si="0"/>
        <v>-3097.33937964713</v>
      </c>
      <c r="M15" s="13"/>
    </row>
    <row r="16" spans="1:13">
      <c r="A16" s="3">
        <v>14</v>
      </c>
      <c r="B16" s="82" t="s">
        <v>36</v>
      </c>
      <c r="C16" s="27">
        <v>-12182.5987341021</v>
      </c>
      <c r="D16" s="27"/>
      <c r="E16" s="27">
        <v>2000</v>
      </c>
      <c r="F16" s="27"/>
      <c r="G16" s="27"/>
      <c r="H16" s="27"/>
      <c r="I16" s="27"/>
      <c r="J16" s="27">
        <v>200</v>
      </c>
      <c r="K16" s="27">
        <v>2000</v>
      </c>
      <c r="L16" s="27">
        <f t="shared" si="0"/>
        <v>-12382.5987341021</v>
      </c>
      <c r="M16" s="13"/>
    </row>
    <row r="17" spans="1:13">
      <c r="A17" s="3">
        <v>15</v>
      </c>
      <c r="B17" s="82" t="s">
        <v>37</v>
      </c>
      <c r="C17" s="27">
        <v>18437.8040361943</v>
      </c>
      <c r="D17" s="27"/>
      <c r="E17" s="27">
        <v>2000</v>
      </c>
      <c r="F17" s="27"/>
      <c r="G17" s="27"/>
      <c r="H17" s="27"/>
      <c r="I17" s="27"/>
      <c r="J17" s="27">
        <v>100</v>
      </c>
      <c r="K17" s="27">
        <v>2000</v>
      </c>
      <c r="L17" s="27">
        <f t="shared" si="0"/>
        <v>18337.8040361943</v>
      </c>
      <c r="M17" s="13"/>
    </row>
    <row r="18" spans="1:13">
      <c r="A18" s="3">
        <v>16</v>
      </c>
      <c r="B18" s="82" t="s">
        <v>38</v>
      </c>
      <c r="C18" s="27">
        <v>60415.6487531011</v>
      </c>
      <c r="D18" s="27"/>
      <c r="E18" s="27">
        <v>2000</v>
      </c>
      <c r="F18" s="27">
        <v>1950</v>
      </c>
      <c r="G18" s="27"/>
      <c r="H18" s="27"/>
      <c r="I18" s="27"/>
      <c r="J18" s="27">
        <v>200</v>
      </c>
      <c r="K18" s="27">
        <v>3000</v>
      </c>
      <c r="L18" s="27">
        <f t="shared" si="0"/>
        <v>61165.6487531011</v>
      </c>
      <c r="M18" s="13"/>
    </row>
    <row r="19" spans="1:13">
      <c r="A19" s="3">
        <v>17</v>
      </c>
      <c r="B19" s="82" t="s">
        <v>39</v>
      </c>
      <c r="C19" s="27">
        <v>16166.12314551</v>
      </c>
      <c r="D19" s="27"/>
      <c r="E19" s="27">
        <v>2000</v>
      </c>
      <c r="F19" s="27"/>
      <c r="G19" s="27">
        <v>500</v>
      </c>
      <c r="H19" s="27"/>
      <c r="I19" s="27"/>
      <c r="J19" s="27">
        <v>200</v>
      </c>
      <c r="K19" s="27">
        <v>2000</v>
      </c>
      <c r="L19" s="27">
        <f t="shared" si="0"/>
        <v>16466.12314551</v>
      </c>
      <c r="M19" s="13"/>
    </row>
    <row r="20" spans="1:13">
      <c r="A20" s="3">
        <v>18</v>
      </c>
      <c r="B20" s="82" t="s">
        <v>40</v>
      </c>
      <c r="C20" s="27">
        <v>10735.6055967528</v>
      </c>
      <c r="D20" s="27"/>
      <c r="E20" s="27">
        <v>2000</v>
      </c>
      <c r="F20" s="27"/>
      <c r="G20" s="27"/>
      <c r="H20" s="27"/>
      <c r="I20" s="27"/>
      <c r="J20" s="27"/>
      <c r="K20" s="27">
        <v>2500</v>
      </c>
      <c r="L20" s="27">
        <f t="shared" si="0"/>
        <v>10235.6055967528</v>
      </c>
      <c r="M20" s="13"/>
    </row>
    <row r="21" spans="1:13">
      <c r="A21" s="3">
        <v>19</v>
      </c>
      <c r="B21" s="82" t="s">
        <v>41</v>
      </c>
      <c r="C21" s="27">
        <v>37717.856624999</v>
      </c>
      <c r="D21" s="27"/>
      <c r="E21" s="27">
        <v>2000</v>
      </c>
      <c r="F21" s="27"/>
      <c r="G21" s="27"/>
      <c r="H21" s="27"/>
      <c r="I21" s="27"/>
      <c r="J21" s="27"/>
      <c r="K21" s="27">
        <v>2000</v>
      </c>
      <c r="L21" s="27">
        <f t="shared" si="0"/>
        <v>37717.856624999</v>
      </c>
      <c r="M21" s="13"/>
    </row>
    <row r="22" spans="1:13">
      <c r="A22" s="3">
        <v>20</v>
      </c>
      <c r="B22" s="82" t="s">
        <v>42</v>
      </c>
      <c r="C22" s="27">
        <v>66762.3178778815</v>
      </c>
      <c r="D22" s="27"/>
      <c r="E22" s="27">
        <v>2000</v>
      </c>
      <c r="F22" s="27"/>
      <c r="G22" s="27"/>
      <c r="H22" s="27"/>
      <c r="I22" s="27"/>
      <c r="J22" s="27">
        <v>200</v>
      </c>
      <c r="K22" s="27">
        <v>4000</v>
      </c>
      <c r="L22" s="27">
        <f t="shared" si="0"/>
        <v>64562.3178778815</v>
      </c>
      <c r="M22" s="13"/>
    </row>
    <row r="23" spans="1:13">
      <c r="A23" s="3">
        <v>21</v>
      </c>
      <c r="B23" s="82" t="s">
        <v>43</v>
      </c>
      <c r="C23" s="27">
        <v>27959.0303237617</v>
      </c>
      <c r="D23" s="27"/>
      <c r="E23" s="27">
        <v>2000</v>
      </c>
      <c r="F23" s="27">
        <v>450</v>
      </c>
      <c r="G23" s="27"/>
      <c r="H23" s="27"/>
      <c r="I23" s="27">
        <v>400</v>
      </c>
      <c r="J23" s="27">
        <v>200</v>
      </c>
      <c r="K23" s="27">
        <v>2000</v>
      </c>
      <c r="L23" s="27">
        <f t="shared" si="0"/>
        <v>28609.0303237617</v>
      </c>
      <c r="M23" s="13"/>
    </row>
    <row r="24" spans="1:13">
      <c r="A24" s="3">
        <v>22</v>
      </c>
      <c r="B24" s="82" t="s">
        <v>44</v>
      </c>
      <c r="C24" s="27">
        <v>12061.2784693842</v>
      </c>
      <c r="D24" s="27"/>
      <c r="E24" s="27">
        <v>2000</v>
      </c>
      <c r="F24" s="27"/>
      <c r="G24" s="27"/>
      <c r="H24" s="27"/>
      <c r="I24" s="27"/>
      <c r="J24" s="27"/>
      <c r="K24" s="27">
        <v>2000</v>
      </c>
      <c r="L24" s="27">
        <f t="shared" si="0"/>
        <v>12061.2784693842</v>
      </c>
      <c r="M24" s="13"/>
    </row>
    <row r="25" spans="1:13">
      <c r="A25" s="3">
        <v>23</v>
      </c>
      <c r="B25" s="82" t="s">
        <v>45</v>
      </c>
      <c r="C25" s="27">
        <v>1297.04463825082</v>
      </c>
      <c r="D25" s="27"/>
      <c r="E25" s="27">
        <v>2000</v>
      </c>
      <c r="F25" s="27"/>
      <c r="G25" s="27"/>
      <c r="H25" s="27"/>
      <c r="I25" s="27"/>
      <c r="J25" s="27"/>
      <c r="K25" s="27">
        <v>1900</v>
      </c>
      <c r="L25" s="27">
        <f t="shared" si="0"/>
        <v>1397.04463825082</v>
      </c>
      <c r="M25" s="13"/>
    </row>
    <row r="26" spans="1:13">
      <c r="A26" s="3">
        <v>24</v>
      </c>
      <c r="B26" s="82" t="s">
        <v>46</v>
      </c>
      <c r="C26" s="27">
        <v>15575.6727901728</v>
      </c>
      <c r="D26" s="27"/>
      <c r="E26" s="27">
        <v>2000</v>
      </c>
      <c r="F26" s="27">
        <v>1000</v>
      </c>
      <c r="G26" s="27">
        <v>500</v>
      </c>
      <c r="H26" s="27"/>
      <c r="I26" s="27"/>
      <c r="J26" s="27">
        <v>100</v>
      </c>
      <c r="K26" s="27">
        <v>5000</v>
      </c>
      <c r="L26" s="27">
        <f t="shared" si="0"/>
        <v>13975.6727901728</v>
      </c>
      <c r="M26" s="13"/>
    </row>
    <row r="27" spans="1:13">
      <c r="A27" s="3">
        <v>25</v>
      </c>
      <c r="B27" s="82" t="s">
        <v>47</v>
      </c>
      <c r="C27" s="27">
        <v>35242.4901020899</v>
      </c>
      <c r="D27" s="27"/>
      <c r="E27" s="27">
        <v>2000</v>
      </c>
      <c r="F27" s="27">
        <v>1100</v>
      </c>
      <c r="G27" s="27"/>
      <c r="H27" s="27"/>
      <c r="I27" s="27"/>
      <c r="J27" s="27">
        <v>200</v>
      </c>
      <c r="K27" s="27">
        <v>3000</v>
      </c>
      <c r="L27" s="27">
        <f t="shared" si="0"/>
        <v>35142.4901020899</v>
      </c>
      <c r="M27" s="13"/>
    </row>
    <row r="28" spans="1:13">
      <c r="A28" s="3">
        <v>26</v>
      </c>
      <c r="B28" s="82" t="s">
        <v>48</v>
      </c>
      <c r="C28" s="27">
        <v>-1225.41589195939</v>
      </c>
      <c r="D28" s="27">
        <v>200</v>
      </c>
      <c r="E28" s="27">
        <v>2000</v>
      </c>
      <c r="F28" s="27">
        <v>1000</v>
      </c>
      <c r="G28" s="27"/>
      <c r="H28" s="27">
        <v>800</v>
      </c>
      <c r="I28" s="27"/>
      <c r="J28" s="27">
        <v>200</v>
      </c>
      <c r="K28" s="27">
        <v>2000</v>
      </c>
      <c r="L28" s="27">
        <f t="shared" si="0"/>
        <v>574.58410804061</v>
      </c>
      <c r="M28" s="13"/>
    </row>
    <row r="29" spans="1:13">
      <c r="A29" s="3">
        <v>27</v>
      </c>
      <c r="B29" s="82" t="s">
        <v>49</v>
      </c>
      <c r="C29" s="27">
        <v>40078.6032451107</v>
      </c>
      <c r="D29" s="27"/>
      <c r="E29" s="27">
        <v>2000</v>
      </c>
      <c r="F29" s="27"/>
      <c r="G29" s="27"/>
      <c r="H29" s="27">
        <v>800</v>
      </c>
      <c r="I29" s="27"/>
      <c r="J29" s="27">
        <v>300</v>
      </c>
      <c r="K29" s="27">
        <v>1900</v>
      </c>
      <c r="L29" s="27">
        <f t="shared" si="0"/>
        <v>40678.6032451107</v>
      </c>
      <c r="M29" s="35" t="s">
        <v>177</v>
      </c>
    </row>
    <row r="30" spans="1:13">
      <c r="A30" s="3">
        <v>28</v>
      </c>
      <c r="B30" s="82" t="s">
        <v>50</v>
      </c>
      <c r="C30" s="27">
        <v>-1735.67978777062</v>
      </c>
      <c r="D30" s="27"/>
      <c r="E30" s="27">
        <v>2000</v>
      </c>
      <c r="F30" s="27"/>
      <c r="G30" s="27"/>
      <c r="H30" s="27"/>
      <c r="I30" s="27"/>
      <c r="J30" s="27">
        <v>200</v>
      </c>
      <c r="K30" s="27">
        <v>2000</v>
      </c>
      <c r="L30" s="27">
        <f t="shared" si="0"/>
        <v>-1935.67978777062</v>
      </c>
      <c r="M30" s="13"/>
    </row>
    <row r="31" spans="1:13">
      <c r="A31" s="3">
        <v>29</v>
      </c>
      <c r="B31" s="82" t="s">
        <v>51</v>
      </c>
      <c r="C31" s="27">
        <v>-9146.42850996543</v>
      </c>
      <c r="D31" s="27"/>
      <c r="E31" s="27">
        <v>2000</v>
      </c>
      <c r="F31" s="27"/>
      <c r="G31" s="27"/>
      <c r="H31" s="27"/>
      <c r="I31" s="27"/>
      <c r="J31" s="27">
        <v>100</v>
      </c>
      <c r="K31" s="27">
        <v>2400</v>
      </c>
      <c r="L31" s="27">
        <f t="shared" si="0"/>
        <v>-9646.42850996543</v>
      </c>
      <c r="M31" s="13"/>
    </row>
    <row r="32" spans="1:13">
      <c r="A32" s="3">
        <v>30</v>
      </c>
      <c r="B32" s="82" t="s">
        <v>52</v>
      </c>
      <c r="C32" s="27">
        <v>77910.5062151713</v>
      </c>
      <c r="D32" s="27"/>
      <c r="E32" s="27">
        <v>2000</v>
      </c>
      <c r="F32" s="27">
        <v>800</v>
      </c>
      <c r="G32" s="27">
        <v>500</v>
      </c>
      <c r="H32" s="27"/>
      <c r="I32" s="27"/>
      <c r="J32" s="27">
        <v>200</v>
      </c>
      <c r="K32" s="27">
        <v>4000</v>
      </c>
      <c r="L32" s="27">
        <f t="shared" si="0"/>
        <v>77010.5062151713</v>
      </c>
      <c r="M32" s="13"/>
    </row>
    <row r="33" spans="1:13">
      <c r="A33" s="3">
        <v>31</v>
      </c>
      <c r="B33" s="82" t="s">
        <v>53</v>
      </c>
      <c r="C33" s="27">
        <v>-12133.9823141832</v>
      </c>
      <c r="D33" s="27"/>
      <c r="E33" s="27">
        <v>2000</v>
      </c>
      <c r="F33" s="27"/>
      <c r="G33" s="27"/>
      <c r="H33" s="27"/>
      <c r="I33" s="27"/>
      <c r="J33" s="27"/>
      <c r="K33" s="27">
        <v>2000</v>
      </c>
      <c r="L33" s="27">
        <f t="shared" si="0"/>
        <v>-12133.9823141832</v>
      </c>
      <c r="M33" s="13"/>
    </row>
    <row r="34" spans="1:13">
      <c r="A34" s="3">
        <v>32</v>
      </c>
      <c r="B34" s="82" t="s">
        <v>54</v>
      </c>
      <c r="C34" s="27">
        <v>23739.902497824</v>
      </c>
      <c r="D34" s="27"/>
      <c r="E34" s="27">
        <v>2000</v>
      </c>
      <c r="F34" s="27"/>
      <c r="G34" s="27"/>
      <c r="H34" s="27"/>
      <c r="I34" s="27"/>
      <c r="J34" s="27">
        <v>200</v>
      </c>
      <c r="K34" s="27">
        <v>2000</v>
      </c>
      <c r="L34" s="27">
        <f t="shared" si="0"/>
        <v>23539.902497824</v>
      </c>
      <c r="M34" s="13"/>
    </row>
    <row r="35" spans="1:13">
      <c r="A35" s="3">
        <v>33</v>
      </c>
      <c r="B35" s="82" t="s">
        <v>55</v>
      </c>
      <c r="C35" s="27">
        <v>4636.51403812865</v>
      </c>
      <c r="D35" s="27"/>
      <c r="E35" s="27">
        <v>2000</v>
      </c>
      <c r="F35" s="27">
        <v>500</v>
      </c>
      <c r="G35" s="27"/>
      <c r="H35" s="27">
        <v>300</v>
      </c>
      <c r="I35" s="27"/>
      <c r="J35" s="27">
        <v>100</v>
      </c>
      <c r="K35" s="27">
        <v>2000</v>
      </c>
      <c r="L35" s="27">
        <f t="shared" si="0"/>
        <v>5336.51403812865</v>
      </c>
      <c r="M35" s="13"/>
    </row>
    <row r="36" spans="1:13">
      <c r="A36" s="3">
        <v>34</v>
      </c>
      <c r="B36" s="82" t="s">
        <v>56</v>
      </c>
      <c r="C36" s="27">
        <v>973.331411966952</v>
      </c>
      <c r="D36" s="27"/>
      <c r="E36" s="27">
        <v>2000</v>
      </c>
      <c r="F36" s="27"/>
      <c r="G36" s="27"/>
      <c r="H36" s="27"/>
      <c r="I36" s="27"/>
      <c r="J36" s="27"/>
      <c r="K36" s="27">
        <v>2500</v>
      </c>
      <c r="L36" s="27">
        <f t="shared" si="0"/>
        <v>473.331411966952</v>
      </c>
      <c r="M36" s="13"/>
    </row>
    <row r="37" spans="1:13">
      <c r="A37" s="3">
        <v>35</v>
      </c>
      <c r="B37" s="82" t="s">
        <v>57</v>
      </c>
      <c r="C37" s="27">
        <v>15776.900994849</v>
      </c>
      <c r="D37" s="27"/>
      <c r="E37" s="27">
        <v>2000</v>
      </c>
      <c r="F37" s="27"/>
      <c r="G37" s="27"/>
      <c r="H37" s="27"/>
      <c r="I37" s="27"/>
      <c r="J37" s="27">
        <v>100</v>
      </c>
      <c r="K37" s="27">
        <v>2000</v>
      </c>
      <c r="L37" s="27">
        <f t="shared" si="0"/>
        <v>15676.900994849</v>
      </c>
      <c r="M37" s="13"/>
    </row>
    <row r="38" spans="1:13">
      <c r="A38" s="3">
        <v>36</v>
      </c>
      <c r="B38" s="82" t="s">
        <v>58</v>
      </c>
      <c r="C38" s="27">
        <v>29179.6677427337</v>
      </c>
      <c r="D38" s="27"/>
      <c r="E38" s="27">
        <v>2000</v>
      </c>
      <c r="F38" s="27">
        <v>500</v>
      </c>
      <c r="G38" s="27"/>
      <c r="H38" s="27">
        <v>300</v>
      </c>
      <c r="I38" s="27"/>
      <c r="J38" s="27"/>
      <c r="K38" s="27">
        <v>2500</v>
      </c>
      <c r="L38" s="27">
        <f t="shared" si="0"/>
        <v>29479.6677427337</v>
      </c>
      <c r="M38" s="13"/>
    </row>
    <row r="39" spans="1:13">
      <c r="A39" s="3">
        <v>37</v>
      </c>
      <c r="B39" s="82" t="s">
        <v>59</v>
      </c>
      <c r="C39" s="27">
        <v>27145.5661595221</v>
      </c>
      <c r="D39" s="27"/>
      <c r="E39" s="27">
        <v>2000</v>
      </c>
      <c r="F39" s="27"/>
      <c r="G39" s="27"/>
      <c r="H39" s="27"/>
      <c r="I39" s="27"/>
      <c r="J39" s="27">
        <v>200</v>
      </c>
      <c r="K39" s="27">
        <v>2000</v>
      </c>
      <c r="L39" s="27">
        <f t="shared" si="0"/>
        <v>26945.5661595221</v>
      </c>
      <c r="M39" s="13"/>
    </row>
    <row r="40" spans="1:13">
      <c r="A40" s="3">
        <v>38</v>
      </c>
      <c r="B40" s="82" t="s">
        <v>60</v>
      </c>
      <c r="C40" s="27">
        <v>19934.1744495327</v>
      </c>
      <c r="D40" s="27"/>
      <c r="E40" s="27">
        <v>2000</v>
      </c>
      <c r="F40" s="27"/>
      <c r="G40" s="27"/>
      <c r="H40" s="27"/>
      <c r="I40" s="27"/>
      <c r="J40" s="27">
        <v>200</v>
      </c>
      <c r="K40" s="27">
        <v>2000</v>
      </c>
      <c r="L40" s="27">
        <f t="shared" si="0"/>
        <v>19734.1744495327</v>
      </c>
      <c r="M40" s="13"/>
    </row>
    <row r="41" spans="1:13">
      <c r="A41" s="3">
        <v>39</v>
      </c>
      <c r="B41" s="82" t="s">
        <v>61</v>
      </c>
      <c r="C41" s="27">
        <v>25536.4220623206</v>
      </c>
      <c r="D41" s="27"/>
      <c r="E41" s="27">
        <v>2000</v>
      </c>
      <c r="F41" s="27">
        <v>500</v>
      </c>
      <c r="G41" s="27">
        <v>500</v>
      </c>
      <c r="H41" s="27">
        <v>800</v>
      </c>
      <c r="I41" s="27"/>
      <c r="J41" s="27">
        <v>200</v>
      </c>
      <c r="K41" s="27">
        <v>3000</v>
      </c>
      <c r="L41" s="27">
        <f t="shared" si="0"/>
        <v>26136.4220623206</v>
      </c>
      <c r="M41" s="13"/>
    </row>
    <row r="42" spans="1:13">
      <c r="A42" s="3">
        <v>40</v>
      </c>
      <c r="B42" s="82" t="s">
        <v>62</v>
      </c>
      <c r="C42" s="27">
        <v>32024.6399304432</v>
      </c>
      <c r="D42" s="27"/>
      <c r="E42" s="27">
        <v>2000</v>
      </c>
      <c r="F42" s="27"/>
      <c r="G42" s="27"/>
      <c r="H42" s="27"/>
      <c r="I42" s="27"/>
      <c r="J42" s="27">
        <v>100</v>
      </c>
      <c r="K42" s="27">
        <v>2300</v>
      </c>
      <c r="L42" s="27">
        <f t="shared" si="0"/>
        <v>31624.6399304432</v>
      </c>
      <c r="M42" s="13"/>
    </row>
    <row r="43" spans="1:13">
      <c r="A43" s="3">
        <v>41</v>
      </c>
      <c r="B43" s="82" t="s">
        <v>63</v>
      </c>
      <c r="C43" s="27">
        <v>32059.3607686957</v>
      </c>
      <c r="D43" s="27"/>
      <c r="E43" s="27">
        <v>2000</v>
      </c>
      <c r="F43" s="27"/>
      <c r="G43" s="27"/>
      <c r="H43" s="27"/>
      <c r="I43" s="27"/>
      <c r="J43" s="27">
        <v>100</v>
      </c>
      <c r="K43" s="27">
        <v>0</v>
      </c>
      <c r="L43" s="27">
        <f t="shared" si="0"/>
        <v>33959.3607686957</v>
      </c>
      <c r="M43" s="35" t="s">
        <v>178</v>
      </c>
    </row>
    <row r="44" spans="1:13">
      <c r="A44" s="3">
        <v>42</v>
      </c>
      <c r="B44" s="82" t="s">
        <v>64</v>
      </c>
      <c r="C44" s="27">
        <v>18474.9250062526</v>
      </c>
      <c r="D44" s="27"/>
      <c r="E44" s="27">
        <v>2000</v>
      </c>
      <c r="F44" s="27"/>
      <c r="G44" s="27"/>
      <c r="H44" s="27"/>
      <c r="I44" s="27"/>
      <c r="J44" s="27"/>
      <c r="K44" s="27">
        <v>3500</v>
      </c>
      <c r="L44" s="27">
        <f t="shared" si="0"/>
        <v>16974.9250062526</v>
      </c>
      <c r="M44" s="13"/>
    </row>
    <row r="45" spans="1:13">
      <c r="A45" s="3">
        <v>43</v>
      </c>
      <c r="B45" s="82" t="s">
        <v>65</v>
      </c>
      <c r="C45" s="27">
        <v>-9099.24261903563</v>
      </c>
      <c r="D45" s="27"/>
      <c r="E45" s="27">
        <v>2000</v>
      </c>
      <c r="F45" s="27"/>
      <c r="G45" s="27"/>
      <c r="H45" s="27"/>
      <c r="I45" s="27"/>
      <c r="J45" s="27">
        <v>100</v>
      </c>
      <c r="K45" s="27">
        <v>1900</v>
      </c>
      <c r="L45" s="27">
        <f t="shared" si="0"/>
        <v>-9099.24261903563</v>
      </c>
      <c r="M45" s="13"/>
    </row>
    <row r="46" spans="1:13">
      <c r="A46" s="3">
        <v>44</v>
      </c>
      <c r="B46" s="82" t="s">
        <v>66</v>
      </c>
      <c r="C46" s="27">
        <v>42853.7053973206</v>
      </c>
      <c r="D46" s="27"/>
      <c r="E46" s="27">
        <v>2000</v>
      </c>
      <c r="F46" s="27"/>
      <c r="G46" s="27"/>
      <c r="H46" s="27">
        <v>300</v>
      </c>
      <c r="I46" s="27"/>
      <c r="J46" s="27">
        <v>200</v>
      </c>
      <c r="K46" s="27">
        <v>3000</v>
      </c>
      <c r="L46" s="27">
        <f t="shared" si="0"/>
        <v>41953.7053973206</v>
      </c>
      <c r="M46" s="13"/>
    </row>
    <row r="47" spans="1:13">
      <c r="A47" s="3">
        <v>45</v>
      </c>
      <c r="B47" s="82" t="s">
        <v>67</v>
      </c>
      <c r="C47" s="27">
        <v>30753.7708061309</v>
      </c>
      <c r="D47" s="27"/>
      <c r="E47" s="27">
        <v>2000</v>
      </c>
      <c r="F47" s="27"/>
      <c r="G47" s="27"/>
      <c r="H47" s="27"/>
      <c r="I47" s="27"/>
      <c r="J47" s="27"/>
      <c r="K47" s="27">
        <v>3000</v>
      </c>
      <c r="L47" s="27">
        <f t="shared" si="0"/>
        <v>29753.7708061309</v>
      </c>
      <c r="M47" s="13"/>
    </row>
    <row r="48" spans="1:13">
      <c r="A48" s="3">
        <v>46</v>
      </c>
      <c r="B48" s="82" t="s">
        <v>68</v>
      </c>
      <c r="C48" s="27">
        <v>13548.6382538047</v>
      </c>
      <c r="D48" s="27"/>
      <c r="E48" s="27">
        <v>2000</v>
      </c>
      <c r="F48" s="27"/>
      <c r="G48" s="27"/>
      <c r="H48" s="27"/>
      <c r="I48" s="27"/>
      <c r="J48" s="27">
        <v>100</v>
      </c>
      <c r="K48" s="27">
        <v>2000</v>
      </c>
      <c r="L48" s="27">
        <f t="shared" si="0"/>
        <v>13448.6382538047</v>
      </c>
      <c r="M48" s="13"/>
    </row>
    <row r="49" spans="1:13">
      <c r="A49" s="3">
        <v>47</v>
      </c>
      <c r="B49" s="82" t="s">
        <v>69</v>
      </c>
      <c r="C49" s="27">
        <v>24558.3347864844</v>
      </c>
      <c r="D49" s="27"/>
      <c r="E49" s="27">
        <v>2000</v>
      </c>
      <c r="F49" s="27"/>
      <c r="G49" s="27"/>
      <c r="H49" s="27"/>
      <c r="I49" s="27"/>
      <c r="J49" s="27">
        <v>200</v>
      </c>
      <c r="K49" s="27">
        <v>2300</v>
      </c>
      <c r="L49" s="27">
        <f t="shared" si="0"/>
        <v>24058.3347864844</v>
      </c>
      <c r="M49" s="13"/>
    </row>
    <row r="50" spans="1:13">
      <c r="A50" s="3">
        <v>48</v>
      </c>
      <c r="B50" s="82" t="s">
        <v>70</v>
      </c>
      <c r="C50" s="27">
        <v>-12814.1564682545</v>
      </c>
      <c r="D50" s="27"/>
      <c r="E50" s="27">
        <v>2000</v>
      </c>
      <c r="F50" s="27"/>
      <c r="G50" s="27"/>
      <c r="H50" s="27"/>
      <c r="I50" s="27"/>
      <c r="J50" s="27"/>
      <c r="K50" s="27">
        <v>2000</v>
      </c>
      <c r="L50" s="27">
        <f t="shared" si="0"/>
        <v>-12814.1564682545</v>
      </c>
      <c r="M50" s="13"/>
    </row>
    <row r="51" spans="1:13">
      <c r="A51" s="3">
        <v>49</v>
      </c>
      <c r="B51" s="82" t="s">
        <v>71</v>
      </c>
      <c r="C51" s="27">
        <v>8627.32766436551</v>
      </c>
      <c r="D51" s="27"/>
      <c r="E51" s="27">
        <v>2000</v>
      </c>
      <c r="F51" s="27"/>
      <c r="G51" s="27"/>
      <c r="H51" s="27"/>
      <c r="I51" s="27"/>
      <c r="J51" s="27">
        <v>200</v>
      </c>
      <c r="K51" s="27">
        <v>2000</v>
      </c>
      <c r="L51" s="27">
        <f t="shared" si="0"/>
        <v>8427.32766436551</v>
      </c>
      <c r="M51" s="13"/>
    </row>
    <row r="52" spans="1:13">
      <c r="A52" s="3">
        <v>50</v>
      </c>
      <c r="B52" s="82" t="s">
        <v>72</v>
      </c>
      <c r="C52" s="27">
        <v>948.910768695649</v>
      </c>
      <c r="D52" s="27"/>
      <c r="E52" s="27">
        <v>0</v>
      </c>
      <c r="F52" s="27"/>
      <c r="G52" s="27"/>
      <c r="H52" s="27"/>
      <c r="I52" s="27"/>
      <c r="J52" s="27"/>
      <c r="K52" s="27">
        <v>0</v>
      </c>
      <c r="L52" s="27">
        <f t="shared" si="0"/>
        <v>948.910768695649</v>
      </c>
      <c r="M52" s="75" t="s">
        <v>179</v>
      </c>
    </row>
    <row r="53" spans="1:13">
      <c r="A53" s="3">
        <v>51</v>
      </c>
      <c r="B53" s="5" t="s">
        <v>73</v>
      </c>
      <c r="C53" s="27">
        <v>35019.32</v>
      </c>
      <c r="D53" s="27"/>
      <c r="E53" s="27">
        <v>2000</v>
      </c>
      <c r="F53" s="27"/>
      <c r="G53" s="27"/>
      <c r="H53" s="27"/>
      <c r="I53" s="27"/>
      <c r="J53" s="27">
        <v>200</v>
      </c>
      <c r="K53" s="27">
        <v>2500</v>
      </c>
      <c r="L53" s="27">
        <f t="shared" si="0"/>
        <v>34319.32</v>
      </c>
      <c r="M53" s="13"/>
    </row>
    <row r="54" spans="1:13">
      <c r="A54" s="3">
        <v>52</v>
      </c>
      <c r="B54" s="82" t="s">
        <v>74</v>
      </c>
      <c r="C54" s="27">
        <v>-3902.99360489021</v>
      </c>
      <c r="D54" s="27"/>
      <c r="E54" s="27">
        <v>2000</v>
      </c>
      <c r="F54" s="27"/>
      <c r="G54" s="27"/>
      <c r="H54" s="27"/>
      <c r="I54" s="27"/>
      <c r="J54" s="27">
        <v>100</v>
      </c>
      <c r="K54" s="27">
        <v>2000</v>
      </c>
      <c r="L54" s="27">
        <f t="shared" si="0"/>
        <v>-4002.99360489021</v>
      </c>
      <c r="M54" s="13"/>
    </row>
    <row r="55" spans="1:13">
      <c r="A55" s="3">
        <v>53</v>
      </c>
      <c r="B55" s="82" t="s">
        <v>75</v>
      </c>
      <c r="C55" s="27">
        <v>21593.6705012822</v>
      </c>
      <c r="D55" s="27"/>
      <c r="E55" s="27">
        <v>2000</v>
      </c>
      <c r="F55" s="27"/>
      <c r="G55" s="27"/>
      <c r="H55" s="27"/>
      <c r="I55" s="27"/>
      <c r="J55" s="27">
        <v>200</v>
      </c>
      <c r="K55" s="27">
        <v>2000</v>
      </c>
      <c r="L55" s="27">
        <f t="shared" si="0"/>
        <v>21393.6705012822</v>
      </c>
      <c r="M55" s="13"/>
    </row>
    <row r="56" spans="1:13">
      <c r="A56" s="3">
        <v>54</v>
      </c>
      <c r="B56" s="82" t="s">
        <v>76</v>
      </c>
      <c r="C56" s="27">
        <v>19633.0386912704</v>
      </c>
      <c r="D56" s="27"/>
      <c r="E56" s="27">
        <v>2000</v>
      </c>
      <c r="F56" s="27">
        <v>500</v>
      </c>
      <c r="G56" s="27"/>
      <c r="H56" s="27"/>
      <c r="I56" s="27">
        <v>400</v>
      </c>
      <c r="J56" s="27">
        <v>100</v>
      </c>
      <c r="K56" s="27">
        <v>2200</v>
      </c>
      <c r="L56" s="27">
        <f t="shared" si="0"/>
        <v>20233.0386912704</v>
      </c>
      <c r="M56" s="13"/>
    </row>
    <row r="57" spans="1:13">
      <c r="A57" s="3">
        <v>55</v>
      </c>
      <c r="B57" s="82" t="s">
        <v>77</v>
      </c>
      <c r="C57" s="27">
        <v>39582.202230305</v>
      </c>
      <c r="D57" s="27">
        <v>200</v>
      </c>
      <c r="E57" s="27">
        <v>2000</v>
      </c>
      <c r="F57" s="27">
        <v>500</v>
      </c>
      <c r="G57" s="27">
        <v>500</v>
      </c>
      <c r="H57" s="27">
        <v>500</v>
      </c>
      <c r="I57" s="27"/>
      <c r="J57" s="27">
        <v>200</v>
      </c>
      <c r="K57" s="27">
        <v>3000</v>
      </c>
      <c r="L57" s="27">
        <f t="shared" si="0"/>
        <v>40082.202230305</v>
      </c>
      <c r="M57" s="13"/>
    </row>
    <row r="58" spans="1:13">
      <c r="A58" s="3">
        <v>56</v>
      </c>
      <c r="B58" s="82" t="s">
        <v>78</v>
      </c>
      <c r="C58" s="27">
        <v>7840.76647124305</v>
      </c>
      <c r="D58" s="27"/>
      <c r="E58" s="27">
        <v>2000</v>
      </c>
      <c r="F58" s="27"/>
      <c r="G58" s="27"/>
      <c r="H58" s="27"/>
      <c r="I58" s="27"/>
      <c r="J58" s="27"/>
      <c r="K58" s="27">
        <v>2000</v>
      </c>
      <c r="L58" s="27">
        <f t="shared" si="0"/>
        <v>7840.76647124305</v>
      </c>
      <c r="M58" s="13"/>
    </row>
    <row r="59" spans="1:13">
      <c r="A59" s="3">
        <v>57</v>
      </c>
      <c r="B59" s="82" t="s">
        <v>79</v>
      </c>
      <c r="C59" s="27">
        <v>-165.392541233181</v>
      </c>
      <c r="D59" s="27"/>
      <c r="E59" s="27">
        <v>2000</v>
      </c>
      <c r="F59" s="27"/>
      <c r="G59" s="27"/>
      <c r="H59" s="27"/>
      <c r="I59" s="27"/>
      <c r="J59" s="27"/>
      <c r="K59" s="27">
        <v>2000</v>
      </c>
      <c r="L59" s="27">
        <f t="shared" si="0"/>
        <v>-165.392541233181</v>
      </c>
      <c r="M59" s="13"/>
    </row>
    <row r="60" spans="1:13">
      <c r="A60" s="3">
        <v>58</v>
      </c>
      <c r="B60" s="82" t="s">
        <v>80</v>
      </c>
      <c r="C60" s="27">
        <v>26611.1781690677</v>
      </c>
      <c r="D60" s="27"/>
      <c r="E60" s="27">
        <v>2000</v>
      </c>
      <c r="F60" s="27"/>
      <c r="G60" s="27"/>
      <c r="H60" s="27"/>
      <c r="I60" s="27"/>
      <c r="J60" s="27"/>
      <c r="K60" s="27">
        <v>2000</v>
      </c>
      <c r="L60" s="27">
        <f t="shared" si="0"/>
        <v>26611.1781690677</v>
      </c>
      <c r="M60" s="13"/>
    </row>
    <row r="61" spans="1:13">
      <c r="A61" s="3">
        <v>59</v>
      </c>
      <c r="B61" s="82" t="s">
        <v>81</v>
      </c>
      <c r="C61" s="27">
        <v>7111.99123115046</v>
      </c>
      <c r="D61" s="27"/>
      <c r="E61" s="27">
        <v>2000</v>
      </c>
      <c r="F61" s="27"/>
      <c r="G61" s="27"/>
      <c r="H61" s="27"/>
      <c r="I61" s="27"/>
      <c r="J61" s="27">
        <v>200</v>
      </c>
      <c r="K61" s="27">
        <v>2000</v>
      </c>
      <c r="L61" s="27">
        <f t="shared" si="0"/>
        <v>6911.99123115046</v>
      </c>
      <c r="M61" s="13"/>
    </row>
    <row r="62" spans="1:13">
      <c r="A62" s="3">
        <v>60</v>
      </c>
      <c r="B62" s="82" t="s">
        <v>82</v>
      </c>
      <c r="C62" s="27">
        <v>51621.4523753867</v>
      </c>
      <c r="D62" s="27"/>
      <c r="E62" s="27">
        <v>2000</v>
      </c>
      <c r="F62" s="27">
        <v>1750</v>
      </c>
      <c r="G62" s="27">
        <v>300</v>
      </c>
      <c r="H62" s="27"/>
      <c r="I62" s="27"/>
      <c r="J62" s="27">
        <v>100</v>
      </c>
      <c r="K62" s="27">
        <v>2000</v>
      </c>
      <c r="L62" s="27">
        <f t="shared" si="0"/>
        <v>53571.4523753867</v>
      </c>
      <c r="M62" s="13"/>
    </row>
    <row r="63" spans="1:13">
      <c r="A63" s="3">
        <v>61</v>
      </c>
      <c r="B63" s="82" t="s">
        <v>83</v>
      </c>
      <c r="C63" s="27">
        <v>25774.1675724125</v>
      </c>
      <c r="D63" s="27"/>
      <c r="E63" s="27">
        <v>2000</v>
      </c>
      <c r="F63" s="27"/>
      <c r="G63" s="27"/>
      <c r="H63" s="27"/>
      <c r="I63" s="27"/>
      <c r="J63" s="27">
        <v>200</v>
      </c>
      <c r="K63" s="27">
        <v>2000</v>
      </c>
      <c r="L63" s="27">
        <f t="shared" si="0"/>
        <v>25574.1675724125</v>
      </c>
      <c r="M63" s="13"/>
    </row>
    <row r="64" spans="1:13">
      <c r="A64" s="3">
        <v>62</v>
      </c>
      <c r="B64" s="82" t="s">
        <v>84</v>
      </c>
      <c r="C64" s="27">
        <v>-9099.26459074478</v>
      </c>
      <c r="D64" s="27"/>
      <c r="E64" s="27">
        <v>2000</v>
      </c>
      <c r="F64" s="27"/>
      <c r="G64" s="27"/>
      <c r="H64" s="27"/>
      <c r="I64" s="27"/>
      <c r="J64" s="27"/>
      <c r="K64" s="27">
        <v>2000</v>
      </c>
      <c r="L64" s="27">
        <f t="shared" si="0"/>
        <v>-9099.26459074478</v>
      </c>
      <c r="M64" s="13"/>
    </row>
    <row r="65" spans="1:13">
      <c r="A65" s="3">
        <v>63</v>
      </c>
      <c r="B65" s="82" t="s">
        <v>85</v>
      </c>
      <c r="C65" s="27">
        <v>24374.4518650529</v>
      </c>
      <c r="D65" s="27"/>
      <c r="E65" s="27">
        <v>2000</v>
      </c>
      <c r="F65" s="27"/>
      <c r="G65" s="27"/>
      <c r="H65" s="27"/>
      <c r="I65" s="27"/>
      <c r="J65" s="27"/>
      <c r="K65" s="27">
        <v>2000</v>
      </c>
      <c r="L65" s="27">
        <f t="shared" si="0"/>
        <v>24374.4518650529</v>
      </c>
      <c r="M65" s="13"/>
    </row>
    <row r="66" spans="1:13">
      <c r="A66" s="3">
        <v>64</v>
      </c>
      <c r="B66" s="82" t="s">
        <v>86</v>
      </c>
      <c r="C66" s="27">
        <v>21381.5905227297</v>
      </c>
      <c r="D66" s="27"/>
      <c r="E66" s="27">
        <v>2000</v>
      </c>
      <c r="F66" s="27"/>
      <c r="G66" s="27">
        <v>500</v>
      </c>
      <c r="H66" s="27"/>
      <c r="I66" s="27"/>
      <c r="J66" s="27">
        <v>150</v>
      </c>
      <c r="K66" s="27">
        <v>2300</v>
      </c>
      <c r="L66" s="27">
        <f t="shared" si="0"/>
        <v>21431.5905227297</v>
      </c>
      <c r="M66" s="13"/>
    </row>
    <row r="67" spans="1:13">
      <c r="A67" s="3">
        <v>65</v>
      </c>
      <c r="B67" s="82" t="s">
        <v>87</v>
      </c>
      <c r="C67" s="27">
        <v>-4454.60033677193</v>
      </c>
      <c r="D67" s="27"/>
      <c r="E67" s="27">
        <v>2000</v>
      </c>
      <c r="F67" s="27"/>
      <c r="G67" s="27"/>
      <c r="H67" s="27"/>
      <c r="I67" s="27"/>
      <c r="J67" s="27"/>
      <c r="K67" s="27">
        <v>2000</v>
      </c>
      <c r="L67" s="27">
        <f t="shared" si="0"/>
        <v>-4454.60033677193</v>
      </c>
      <c r="M67" s="13"/>
    </row>
    <row r="68" spans="1:13">
      <c r="A68" s="3">
        <v>66</v>
      </c>
      <c r="B68" s="82" t="s">
        <v>88</v>
      </c>
      <c r="C68" s="27">
        <v>59374.9057533056</v>
      </c>
      <c r="D68" s="27"/>
      <c r="E68" s="27">
        <v>2000</v>
      </c>
      <c r="F68" s="27">
        <v>1200</v>
      </c>
      <c r="G68" s="27"/>
      <c r="H68" s="27"/>
      <c r="I68" s="27"/>
      <c r="J68" s="27">
        <v>200</v>
      </c>
      <c r="K68" s="27">
        <v>2000</v>
      </c>
      <c r="L68" s="27">
        <f t="shared" ref="L68:L109" si="1">C68+D68+E68+F68+G68+H68+I68-J68-K68</f>
        <v>60374.9057533056</v>
      </c>
      <c r="M68" s="13"/>
    </row>
    <row r="69" spans="1:13">
      <c r="A69" s="3">
        <v>67</v>
      </c>
      <c r="B69" s="82" t="s">
        <v>89</v>
      </c>
      <c r="C69" s="27">
        <v>62936.0870027911</v>
      </c>
      <c r="D69" s="27"/>
      <c r="E69" s="27">
        <v>2000</v>
      </c>
      <c r="F69" s="27">
        <v>500</v>
      </c>
      <c r="G69" s="27">
        <v>500</v>
      </c>
      <c r="H69" s="27"/>
      <c r="I69" s="27"/>
      <c r="J69" s="27"/>
      <c r="K69" s="27">
        <v>3000</v>
      </c>
      <c r="L69" s="27">
        <f t="shared" si="1"/>
        <v>62936.0870027911</v>
      </c>
      <c r="M69" s="13"/>
    </row>
    <row r="70" spans="1:13">
      <c r="A70" s="3">
        <v>68</v>
      </c>
      <c r="B70" s="82" t="s">
        <v>90</v>
      </c>
      <c r="C70" s="27">
        <v>50066.7108906262</v>
      </c>
      <c r="D70" s="27">
        <v>200</v>
      </c>
      <c r="E70" s="27">
        <v>2000</v>
      </c>
      <c r="F70" s="27">
        <v>500</v>
      </c>
      <c r="G70" s="27"/>
      <c r="H70" s="27">
        <v>500</v>
      </c>
      <c r="I70" s="27"/>
      <c r="J70" s="27">
        <v>200</v>
      </c>
      <c r="K70" s="27">
        <v>2000</v>
      </c>
      <c r="L70" s="27">
        <f t="shared" si="1"/>
        <v>51066.7108906262</v>
      </c>
      <c r="M70" s="13"/>
    </row>
    <row r="71" spans="1:13">
      <c r="A71" s="3">
        <v>69</v>
      </c>
      <c r="B71" s="82" t="s">
        <v>91</v>
      </c>
      <c r="C71" s="27">
        <v>-1203.53187254826</v>
      </c>
      <c r="D71" s="27"/>
      <c r="E71" s="27">
        <v>2000</v>
      </c>
      <c r="F71" s="27"/>
      <c r="G71" s="27"/>
      <c r="H71" s="27"/>
      <c r="I71" s="27"/>
      <c r="J71" s="27">
        <v>200</v>
      </c>
      <c r="K71" s="27">
        <v>1900</v>
      </c>
      <c r="L71" s="27">
        <f t="shared" si="1"/>
        <v>-1303.53187254826</v>
      </c>
      <c r="M71" s="13"/>
    </row>
    <row r="72" spans="1:13">
      <c r="A72" s="3">
        <v>70</v>
      </c>
      <c r="B72" s="82" t="s">
        <v>92</v>
      </c>
      <c r="C72" s="27">
        <v>22003.529558073</v>
      </c>
      <c r="D72" s="27"/>
      <c r="E72" s="27">
        <v>2000</v>
      </c>
      <c r="F72" s="27">
        <v>950</v>
      </c>
      <c r="G72" s="27"/>
      <c r="H72" s="27">
        <v>300</v>
      </c>
      <c r="I72" s="27"/>
      <c r="J72" s="27">
        <v>200</v>
      </c>
      <c r="K72" s="27">
        <v>2300</v>
      </c>
      <c r="L72" s="27">
        <f t="shared" si="1"/>
        <v>22753.529558073</v>
      </c>
      <c r="M72" s="13"/>
    </row>
    <row r="73" spans="1:13">
      <c r="A73" s="3">
        <v>71</v>
      </c>
      <c r="B73" s="82" t="s">
        <v>93</v>
      </c>
      <c r="C73" s="27">
        <v>21152.670078973</v>
      </c>
      <c r="D73" s="27"/>
      <c r="E73" s="27">
        <v>2000</v>
      </c>
      <c r="F73" s="27">
        <v>1000</v>
      </c>
      <c r="G73" s="27">
        <v>500</v>
      </c>
      <c r="H73" s="27"/>
      <c r="I73" s="27"/>
      <c r="J73" s="27">
        <v>200</v>
      </c>
      <c r="K73" s="27">
        <v>2000</v>
      </c>
      <c r="L73" s="27">
        <f t="shared" si="1"/>
        <v>22452.670078973</v>
      </c>
      <c r="M73" s="13"/>
    </row>
    <row r="74" spans="1:13">
      <c r="A74" s="3">
        <v>72</v>
      </c>
      <c r="B74" s="82" t="s">
        <v>94</v>
      </c>
      <c r="C74" s="27">
        <v>28468.5420992832</v>
      </c>
      <c r="D74" s="27">
        <v>200</v>
      </c>
      <c r="E74" s="27">
        <v>2000</v>
      </c>
      <c r="F74" s="27">
        <v>1000</v>
      </c>
      <c r="G74" s="27">
        <v>500</v>
      </c>
      <c r="H74" s="27"/>
      <c r="I74" s="27"/>
      <c r="J74" s="27">
        <v>200</v>
      </c>
      <c r="K74" s="27">
        <v>2000</v>
      </c>
      <c r="L74" s="27">
        <f t="shared" si="1"/>
        <v>29968.5420992832</v>
      </c>
      <c r="M74" s="13"/>
    </row>
    <row r="75" spans="1:13">
      <c r="A75" s="3">
        <v>73</v>
      </c>
      <c r="B75" s="82" t="s">
        <v>95</v>
      </c>
      <c r="C75" s="27">
        <v>23458.3042641765</v>
      </c>
      <c r="D75" s="27"/>
      <c r="E75" s="27">
        <v>2000</v>
      </c>
      <c r="F75" s="27">
        <v>1000</v>
      </c>
      <c r="G75" s="27"/>
      <c r="H75" s="27"/>
      <c r="I75" s="27"/>
      <c r="J75" s="27"/>
      <c r="K75" s="27">
        <v>2000</v>
      </c>
      <c r="L75" s="27">
        <f t="shared" si="1"/>
        <v>24458.3042641765</v>
      </c>
      <c r="M75" s="13"/>
    </row>
    <row r="76" spans="1:13">
      <c r="A76" s="3">
        <v>74</v>
      </c>
      <c r="B76" s="82" t="s">
        <v>96</v>
      </c>
      <c r="C76" s="27">
        <v>48636.3207686956</v>
      </c>
      <c r="D76" s="27"/>
      <c r="E76" s="27">
        <v>2000</v>
      </c>
      <c r="F76" s="27"/>
      <c r="G76" s="27"/>
      <c r="H76" s="27"/>
      <c r="I76" s="27"/>
      <c r="J76" s="27">
        <v>200</v>
      </c>
      <c r="K76" s="27">
        <v>2000</v>
      </c>
      <c r="L76" s="27">
        <f t="shared" si="1"/>
        <v>48436.3207686956</v>
      </c>
      <c r="M76" s="13"/>
    </row>
    <row r="77" spans="1:13">
      <c r="A77" s="3">
        <v>75</v>
      </c>
      <c r="B77" s="82" t="s">
        <v>97</v>
      </c>
      <c r="C77" s="27">
        <v>-3955.97132332852</v>
      </c>
      <c r="D77" s="27"/>
      <c r="E77" s="27">
        <v>2000</v>
      </c>
      <c r="F77" s="27"/>
      <c r="G77" s="27"/>
      <c r="H77" s="27"/>
      <c r="I77" s="27"/>
      <c r="J77" s="27">
        <v>100</v>
      </c>
      <c r="K77" s="27">
        <v>2000</v>
      </c>
      <c r="L77" s="27">
        <f t="shared" si="1"/>
        <v>-4055.97132332852</v>
      </c>
      <c r="M77" s="13"/>
    </row>
    <row r="78" spans="1:13">
      <c r="A78" s="3">
        <v>76</v>
      </c>
      <c r="B78" s="82" t="s">
        <v>98</v>
      </c>
      <c r="C78" s="27">
        <v>43676.7620765722</v>
      </c>
      <c r="D78" s="27"/>
      <c r="E78" s="27">
        <v>2000</v>
      </c>
      <c r="F78" s="27"/>
      <c r="G78" s="27"/>
      <c r="H78" s="27"/>
      <c r="I78" s="27"/>
      <c r="J78" s="27"/>
      <c r="K78" s="27">
        <v>3000</v>
      </c>
      <c r="L78" s="27">
        <f t="shared" si="1"/>
        <v>42676.7620765722</v>
      </c>
      <c r="M78" s="13"/>
    </row>
    <row r="79" spans="1:13">
      <c r="A79" s="3">
        <v>77</v>
      </c>
      <c r="B79" s="82" t="s">
        <v>99</v>
      </c>
      <c r="C79" s="27">
        <v>20857.2469381088</v>
      </c>
      <c r="D79" s="27"/>
      <c r="E79" s="27">
        <v>2000</v>
      </c>
      <c r="F79" s="27"/>
      <c r="G79" s="27"/>
      <c r="H79" s="27"/>
      <c r="I79" s="27"/>
      <c r="J79" s="27">
        <v>200</v>
      </c>
      <c r="K79" s="27">
        <v>2000</v>
      </c>
      <c r="L79" s="27">
        <f t="shared" si="1"/>
        <v>20657.2469381088</v>
      </c>
      <c r="M79" s="13"/>
    </row>
    <row r="80" spans="1:13">
      <c r="A80" s="3">
        <v>78</v>
      </c>
      <c r="B80" s="82" t="s">
        <v>100</v>
      </c>
      <c r="C80" s="27">
        <v>-12811.122833172</v>
      </c>
      <c r="D80" s="27"/>
      <c r="E80" s="27">
        <v>2000</v>
      </c>
      <c r="F80" s="27">
        <v>1000</v>
      </c>
      <c r="G80" s="27"/>
      <c r="H80" s="27"/>
      <c r="I80" s="27"/>
      <c r="J80" s="27">
        <v>200</v>
      </c>
      <c r="K80" s="27">
        <v>1900</v>
      </c>
      <c r="L80" s="27">
        <f t="shared" si="1"/>
        <v>-11911.122833172</v>
      </c>
      <c r="M80" s="13"/>
    </row>
    <row r="81" spans="1:13">
      <c r="A81" s="3">
        <v>79</v>
      </c>
      <c r="B81" s="82" t="s">
        <v>101</v>
      </c>
      <c r="C81" s="27">
        <v>-15082.0375026596</v>
      </c>
      <c r="D81" s="27"/>
      <c r="E81" s="27">
        <v>0</v>
      </c>
      <c r="F81" s="27"/>
      <c r="G81" s="27"/>
      <c r="H81" s="27"/>
      <c r="I81" s="27"/>
      <c r="J81" s="27"/>
      <c r="K81" s="27">
        <v>1000</v>
      </c>
      <c r="L81" s="27">
        <f t="shared" si="1"/>
        <v>-16082.0375026596</v>
      </c>
      <c r="M81" s="13"/>
    </row>
    <row r="82" spans="1:13">
      <c r="A82" s="3">
        <v>80</v>
      </c>
      <c r="B82" s="82" t="s">
        <v>102</v>
      </c>
      <c r="C82" s="27">
        <v>19358.1515509801</v>
      </c>
      <c r="D82" s="27">
        <v>200</v>
      </c>
      <c r="E82" s="27">
        <v>2000</v>
      </c>
      <c r="F82" s="27">
        <v>500</v>
      </c>
      <c r="G82" s="27"/>
      <c r="H82" s="27">
        <v>500</v>
      </c>
      <c r="I82" s="27"/>
      <c r="J82" s="27">
        <v>200</v>
      </c>
      <c r="K82" s="27">
        <v>2000</v>
      </c>
      <c r="L82" s="27">
        <f t="shared" si="1"/>
        <v>20358.1515509801</v>
      </c>
      <c r="M82" s="13"/>
    </row>
    <row r="83" spans="1:13">
      <c r="A83" s="3">
        <v>81</v>
      </c>
      <c r="B83" s="82" t="s">
        <v>103</v>
      </c>
      <c r="C83" s="27">
        <v>-11193.5248355957</v>
      </c>
      <c r="D83" s="27"/>
      <c r="E83" s="27">
        <v>2000</v>
      </c>
      <c r="F83" s="27"/>
      <c r="G83" s="27"/>
      <c r="H83" s="27"/>
      <c r="I83" s="27"/>
      <c r="J83" s="27"/>
      <c r="K83" s="27">
        <v>2000</v>
      </c>
      <c r="L83" s="27">
        <f t="shared" si="1"/>
        <v>-11193.5248355957</v>
      </c>
      <c r="M83" s="13"/>
    </row>
    <row r="84" spans="1:13">
      <c r="A84" s="3">
        <v>82</v>
      </c>
      <c r="B84" s="82" t="s">
        <v>104</v>
      </c>
      <c r="C84" s="27">
        <v>40498.1307686957</v>
      </c>
      <c r="D84" s="27"/>
      <c r="E84" s="27">
        <v>2000</v>
      </c>
      <c r="F84" s="27"/>
      <c r="G84" s="27"/>
      <c r="H84" s="27"/>
      <c r="I84" s="27">
        <v>400</v>
      </c>
      <c r="J84" s="27">
        <v>100</v>
      </c>
      <c r="K84" s="27">
        <v>1800</v>
      </c>
      <c r="L84" s="27">
        <f t="shared" si="1"/>
        <v>40998.1307686957</v>
      </c>
      <c r="M84" s="13"/>
    </row>
    <row r="85" spans="1:13">
      <c r="A85" s="3">
        <v>83</v>
      </c>
      <c r="B85" s="82" t="s">
        <v>105</v>
      </c>
      <c r="C85" s="27">
        <v>-18081.7076854104</v>
      </c>
      <c r="D85" s="27"/>
      <c r="E85" s="27">
        <v>2000</v>
      </c>
      <c r="F85" s="27">
        <v>500</v>
      </c>
      <c r="G85" s="27"/>
      <c r="H85" s="27"/>
      <c r="I85" s="27"/>
      <c r="J85" s="27">
        <v>200</v>
      </c>
      <c r="K85" s="27">
        <v>2000</v>
      </c>
      <c r="L85" s="27">
        <f t="shared" si="1"/>
        <v>-17781.7076854104</v>
      </c>
      <c r="M85" s="13"/>
    </row>
    <row r="86" spans="1:13">
      <c r="A86" s="3">
        <v>84</v>
      </c>
      <c r="B86" s="82" t="s">
        <v>106</v>
      </c>
      <c r="C86" s="27">
        <v>-17168.8873422612</v>
      </c>
      <c r="D86" s="27"/>
      <c r="E86" s="27">
        <v>2000</v>
      </c>
      <c r="F86" s="27"/>
      <c r="G86" s="27"/>
      <c r="H86" s="27"/>
      <c r="I86" s="27"/>
      <c r="J86" s="27"/>
      <c r="K86" s="27">
        <v>2000</v>
      </c>
      <c r="L86" s="27">
        <f t="shared" si="1"/>
        <v>-17168.8873422612</v>
      </c>
      <c r="M86" s="13"/>
    </row>
    <row r="87" spans="1:13">
      <c r="A87" s="3">
        <v>85</v>
      </c>
      <c r="B87" s="82" t="s">
        <v>107</v>
      </c>
      <c r="C87" s="27">
        <v>72744.6178411296</v>
      </c>
      <c r="D87" s="27">
        <v>200</v>
      </c>
      <c r="E87" s="27">
        <v>2000</v>
      </c>
      <c r="F87" s="27">
        <v>1500</v>
      </c>
      <c r="G87" s="27"/>
      <c r="H87" s="27">
        <v>800</v>
      </c>
      <c r="I87" s="27"/>
      <c r="J87" s="27">
        <v>200</v>
      </c>
      <c r="K87" s="27">
        <v>4000</v>
      </c>
      <c r="L87" s="27">
        <f t="shared" si="1"/>
        <v>73044.6178411296</v>
      </c>
      <c r="M87" s="13"/>
    </row>
    <row r="88" spans="1:13">
      <c r="A88" s="3">
        <v>86</v>
      </c>
      <c r="B88" s="82" t="s">
        <v>108</v>
      </c>
      <c r="C88" s="27">
        <v>33271.5240152926</v>
      </c>
      <c r="D88" s="27"/>
      <c r="E88" s="27">
        <v>2000</v>
      </c>
      <c r="F88" s="27"/>
      <c r="G88" s="27">
        <v>500</v>
      </c>
      <c r="H88" s="27"/>
      <c r="I88" s="27"/>
      <c r="J88" s="27">
        <v>200</v>
      </c>
      <c r="K88" s="27">
        <v>2000</v>
      </c>
      <c r="L88" s="27">
        <f t="shared" si="1"/>
        <v>33571.5240152926</v>
      </c>
      <c r="M88" s="13"/>
    </row>
    <row r="89" spans="1:13">
      <c r="A89" s="3">
        <v>87</v>
      </c>
      <c r="B89" s="82" t="s">
        <v>109</v>
      </c>
      <c r="C89" s="27">
        <v>10342.6807686956</v>
      </c>
      <c r="D89" s="27"/>
      <c r="E89" s="27">
        <v>2000</v>
      </c>
      <c r="F89" s="27"/>
      <c r="G89" s="27"/>
      <c r="H89" s="27"/>
      <c r="I89" s="27"/>
      <c r="J89" s="27">
        <v>200</v>
      </c>
      <c r="K89" s="27">
        <v>0</v>
      </c>
      <c r="L89" s="27">
        <f t="shared" si="1"/>
        <v>12142.6807686956</v>
      </c>
      <c r="M89" s="35" t="s">
        <v>178</v>
      </c>
    </row>
    <row r="90" spans="1:13">
      <c r="A90" s="3">
        <v>88</v>
      </c>
      <c r="B90" s="82" t="s">
        <v>110</v>
      </c>
      <c r="C90" s="27">
        <v>19734.4352495357</v>
      </c>
      <c r="D90" s="27">
        <v>200</v>
      </c>
      <c r="E90" s="27">
        <v>2000</v>
      </c>
      <c r="F90" s="27"/>
      <c r="G90" s="27"/>
      <c r="H90" s="27"/>
      <c r="I90" s="27"/>
      <c r="J90" s="27">
        <v>100</v>
      </c>
      <c r="K90" s="27">
        <v>2000</v>
      </c>
      <c r="L90" s="27">
        <f t="shared" si="1"/>
        <v>19834.4352495357</v>
      </c>
      <c r="M90" s="13"/>
    </row>
    <row r="91" spans="1:13">
      <c r="A91" s="3">
        <v>89</v>
      </c>
      <c r="B91" s="83" t="s">
        <v>111</v>
      </c>
      <c r="C91" s="27">
        <v>1030.27892902231</v>
      </c>
      <c r="D91" s="27"/>
      <c r="E91" s="27">
        <v>2000</v>
      </c>
      <c r="F91" s="27"/>
      <c r="G91" s="27"/>
      <c r="H91" s="27">
        <v>500</v>
      </c>
      <c r="I91" s="27"/>
      <c r="J91" s="27">
        <v>100</v>
      </c>
      <c r="K91" s="27">
        <v>3000</v>
      </c>
      <c r="L91" s="27">
        <f t="shared" si="1"/>
        <v>430.27892902231</v>
      </c>
      <c r="M91" s="13"/>
    </row>
    <row r="92" spans="1:13">
      <c r="A92" s="3">
        <v>90</v>
      </c>
      <c r="B92" s="82" t="s">
        <v>112</v>
      </c>
      <c r="C92" s="27">
        <v>-6174.79269247217</v>
      </c>
      <c r="D92" s="27"/>
      <c r="E92" s="27">
        <v>2000</v>
      </c>
      <c r="F92" s="27"/>
      <c r="G92" s="27"/>
      <c r="H92" s="27"/>
      <c r="I92" s="27"/>
      <c r="J92" s="27">
        <v>200</v>
      </c>
      <c r="K92" s="27">
        <v>2000</v>
      </c>
      <c r="L92" s="27">
        <f t="shared" si="1"/>
        <v>-6374.79269247217</v>
      </c>
      <c r="M92" s="13"/>
    </row>
    <row r="93" spans="1:13">
      <c r="A93" s="3">
        <v>91</v>
      </c>
      <c r="B93" s="8" t="s">
        <v>113</v>
      </c>
      <c r="C93" s="27">
        <v>-16220.66</v>
      </c>
      <c r="D93" s="27"/>
      <c r="E93" s="27">
        <v>2000</v>
      </c>
      <c r="F93" s="27"/>
      <c r="G93" s="27"/>
      <c r="H93" s="27"/>
      <c r="I93" s="27"/>
      <c r="J93" s="27">
        <v>200</v>
      </c>
      <c r="K93" s="27">
        <v>2000</v>
      </c>
      <c r="L93" s="27">
        <f t="shared" si="1"/>
        <v>-16420.66</v>
      </c>
      <c r="M93" s="13"/>
    </row>
    <row r="94" spans="1:13">
      <c r="A94" s="3">
        <v>92</v>
      </c>
      <c r="B94" s="5" t="s">
        <v>114</v>
      </c>
      <c r="C94" s="27">
        <v>-13118.07</v>
      </c>
      <c r="D94" s="27"/>
      <c r="E94" s="27">
        <v>3000</v>
      </c>
      <c r="F94" s="27"/>
      <c r="G94" s="27"/>
      <c r="H94" s="27"/>
      <c r="I94" s="27"/>
      <c r="J94" s="27">
        <v>100</v>
      </c>
      <c r="K94" s="27">
        <v>2000</v>
      </c>
      <c r="L94" s="27">
        <f t="shared" si="1"/>
        <v>-12218.07</v>
      </c>
      <c r="M94" s="39" t="s">
        <v>180</v>
      </c>
    </row>
    <row r="95" spans="1:13">
      <c r="A95" s="3">
        <v>93</v>
      </c>
      <c r="B95" s="25" t="s">
        <v>167</v>
      </c>
      <c r="C95" s="27">
        <v>2000</v>
      </c>
      <c r="D95" s="27"/>
      <c r="E95" s="27">
        <v>1000</v>
      </c>
      <c r="F95" s="27"/>
      <c r="G95" s="27"/>
      <c r="H95" s="27"/>
      <c r="I95" s="27"/>
      <c r="J95" s="27">
        <v>100</v>
      </c>
      <c r="K95" s="27">
        <v>1000</v>
      </c>
      <c r="L95" s="27">
        <f t="shared" si="1"/>
        <v>1900</v>
      </c>
      <c r="M95" s="75" t="s">
        <v>181</v>
      </c>
    </row>
    <row r="96" spans="1:13">
      <c r="A96" s="3">
        <v>94</v>
      </c>
      <c r="B96" s="8" t="s">
        <v>115</v>
      </c>
      <c r="C96" s="27">
        <v>-8331.31</v>
      </c>
      <c r="D96" s="27"/>
      <c r="E96" s="27">
        <v>2000</v>
      </c>
      <c r="F96" s="27"/>
      <c r="G96" s="27"/>
      <c r="H96" s="27"/>
      <c r="I96" s="27"/>
      <c r="J96" s="27">
        <v>100</v>
      </c>
      <c r="K96" s="27">
        <v>2000</v>
      </c>
      <c r="L96" s="27">
        <f t="shared" si="1"/>
        <v>-8431.31</v>
      </c>
      <c r="M96" s="13"/>
    </row>
    <row r="97" spans="1:13">
      <c r="A97" s="3">
        <v>95</v>
      </c>
      <c r="B97" s="83" t="s">
        <v>116</v>
      </c>
      <c r="C97" s="27">
        <v>-11154</v>
      </c>
      <c r="D97" s="27"/>
      <c r="E97" s="27">
        <v>2000</v>
      </c>
      <c r="F97" s="27"/>
      <c r="G97" s="27"/>
      <c r="H97" s="27"/>
      <c r="I97" s="27"/>
      <c r="J97" s="27">
        <v>200</v>
      </c>
      <c r="K97" s="27">
        <v>2000</v>
      </c>
      <c r="L97" s="27">
        <f t="shared" si="1"/>
        <v>-11354</v>
      </c>
      <c r="M97" s="13"/>
    </row>
    <row r="98" spans="1:13">
      <c r="A98" s="3">
        <v>96</v>
      </c>
      <c r="B98" s="83" t="s">
        <v>117</v>
      </c>
      <c r="C98" s="27">
        <v>-11594</v>
      </c>
      <c r="D98" s="27"/>
      <c r="E98" s="27">
        <v>2000</v>
      </c>
      <c r="F98" s="27"/>
      <c r="G98" s="27"/>
      <c r="H98" s="27"/>
      <c r="I98" s="27"/>
      <c r="J98" s="27">
        <v>100</v>
      </c>
      <c r="K98" s="27">
        <v>2000</v>
      </c>
      <c r="L98" s="27">
        <f t="shared" si="1"/>
        <v>-11694</v>
      </c>
      <c r="M98" s="13"/>
    </row>
    <row r="99" spans="1:13">
      <c r="A99" s="3">
        <v>97</v>
      </c>
      <c r="B99" s="8" t="s">
        <v>138</v>
      </c>
      <c r="C99" s="27">
        <v>-3800</v>
      </c>
      <c r="D99" s="27"/>
      <c r="E99" s="27">
        <v>2000</v>
      </c>
      <c r="F99" s="27"/>
      <c r="G99" s="27"/>
      <c r="H99" s="27"/>
      <c r="I99" s="27"/>
      <c r="J99" s="27">
        <v>100</v>
      </c>
      <c r="K99" s="27">
        <v>2000</v>
      </c>
      <c r="L99" s="27">
        <f t="shared" si="1"/>
        <v>-3900</v>
      </c>
      <c r="M99" s="13"/>
    </row>
    <row r="100" spans="1:13">
      <c r="A100" s="3">
        <v>98</v>
      </c>
      <c r="B100" s="8" t="s">
        <v>118</v>
      </c>
      <c r="C100" s="27">
        <v>-7800</v>
      </c>
      <c r="D100" s="27"/>
      <c r="E100" s="27">
        <v>2000</v>
      </c>
      <c r="F100" s="27"/>
      <c r="G100" s="27"/>
      <c r="H100" s="27"/>
      <c r="I100" s="27"/>
      <c r="J100" s="27">
        <v>200</v>
      </c>
      <c r="K100" s="27">
        <v>2000</v>
      </c>
      <c r="L100" s="27">
        <f t="shared" si="1"/>
        <v>-8000</v>
      </c>
      <c r="M100" s="13"/>
    </row>
    <row r="101" spans="1:13">
      <c r="A101" s="3">
        <v>99</v>
      </c>
      <c r="B101" s="8" t="s">
        <v>139</v>
      </c>
      <c r="C101" s="27">
        <v>-2800</v>
      </c>
      <c r="D101" s="38"/>
      <c r="E101" s="27">
        <v>2000</v>
      </c>
      <c r="F101" s="27"/>
      <c r="G101" s="27"/>
      <c r="H101" s="27"/>
      <c r="I101" s="27"/>
      <c r="J101" s="27"/>
      <c r="K101" s="27">
        <v>2000</v>
      </c>
      <c r="L101" s="27">
        <f t="shared" si="1"/>
        <v>-2800</v>
      </c>
      <c r="M101" s="13"/>
    </row>
    <row r="102" spans="1:13">
      <c r="A102" s="3">
        <v>100</v>
      </c>
      <c r="B102" s="8" t="s">
        <v>119</v>
      </c>
      <c r="C102" s="27">
        <v>-4390.28</v>
      </c>
      <c r="D102" s="38"/>
      <c r="E102" s="27">
        <v>2000</v>
      </c>
      <c r="F102" s="27"/>
      <c r="G102" s="27"/>
      <c r="H102" s="27"/>
      <c r="I102" s="27"/>
      <c r="J102" s="27">
        <v>100</v>
      </c>
      <c r="K102" s="27">
        <v>0</v>
      </c>
      <c r="L102" s="27">
        <f t="shared" si="1"/>
        <v>-2490.28</v>
      </c>
      <c r="M102" s="35" t="s">
        <v>182</v>
      </c>
    </row>
    <row r="103" spans="1:13">
      <c r="A103" s="3">
        <v>101</v>
      </c>
      <c r="B103" s="82" t="s">
        <v>120</v>
      </c>
      <c r="C103" s="27">
        <v>15339.4638215743</v>
      </c>
      <c r="D103" s="27"/>
      <c r="E103" s="27">
        <v>2000</v>
      </c>
      <c r="F103" s="27"/>
      <c r="G103" s="27"/>
      <c r="H103" s="27"/>
      <c r="I103" s="27"/>
      <c r="J103" s="27"/>
      <c r="K103" s="27">
        <v>2000</v>
      </c>
      <c r="L103" s="27">
        <f t="shared" si="1"/>
        <v>15339.4638215743</v>
      </c>
      <c r="M103" s="13"/>
    </row>
    <row r="104" spans="1:13">
      <c r="A104" s="3">
        <v>102</v>
      </c>
      <c r="B104" s="25" t="s">
        <v>183</v>
      </c>
      <c r="C104" s="31">
        <v>0</v>
      </c>
      <c r="D104" s="27"/>
      <c r="E104" s="27">
        <v>1000</v>
      </c>
      <c r="F104" s="27"/>
      <c r="G104" s="27"/>
      <c r="H104" s="27"/>
      <c r="I104" s="27"/>
      <c r="J104" s="27"/>
      <c r="K104" s="27">
        <v>0</v>
      </c>
      <c r="L104" s="27">
        <f t="shared" si="1"/>
        <v>1000</v>
      </c>
      <c r="M104" s="13"/>
    </row>
    <row r="105" spans="1:13">
      <c r="A105" s="3">
        <v>102</v>
      </c>
      <c r="B105" s="8" t="s">
        <v>121</v>
      </c>
      <c r="C105" s="27">
        <v>40813.41</v>
      </c>
      <c r="D105" s="76"/>
      <c r="E105" s="27">
        <v>0</v>
      </c>
      <c r="F105" s="76"/>
      <c r="G105" s="76"/>
      <c r="H105" s="76"/>
      <c r="I105" s="76"/>
      <c r="J105" s="76"/>
      <c r="K105" s="27">
        <v>0</v>
      </c>
      <c r="L105" s="27">
        <f t="shared" si="1"/>
        <v>40813.41</v>
      </c>
      <c r="M105" s="13"/>
    </row>
    <row r="106" spans="1:13">
      <c r="A106" s="3">
        <v>103</v>
      </c>
      <c r="B106" s="8" t="s">
        <v>122</v>
      </c>
      <c r="C106" s="27">
        <v>0</v>
      </c>
      <c r="D106" s="77"/>
      <c r="E106" s="27">
        <v>0</v>
      </c>
      <c r="F106" s="77"/>
      <c r="G106" s="77"/>
      <c r="H106" s="77"/>
      <c r="I106" s="77"/>
      <c r="J106" s="77"/>
      <c r="K106" s="27">
        <v>0</v>
      </c>
      <c r="L106" s="27">
        <f t="shared" si="1"/>
        <v>0</v>
      </c>
      <c r="M106" s="13"/>
    </row>
    <row r="107" spans="1:13">
      <c r="A107" s="3">
        <v>104</v>
      </c>
      <c r="B107" s="84" t="s">
        <v>124</v>
      </c>
      <c r="C107" s="27">
        <v>-994.714539710145</v>
      </c>
      <c r="D107" s="78"/>
      <c r="E107" s="27">
        <v>0</v>
      </c>
      <c r="F107" s="78"/>
      <c r="G107" s="78"/>
      <c r="H107" s="78"/>
      <c r="I107" s="78"/>
      <c r="J107" s="78"/>
      <c r="K107" s="27">
        <v>0</v>
      </c>
      <c r="L107" s="27">
        <f t="shared" si="1"/>
        <v>-994.714539710145</v>
      </c>
      <c r="M107" s="39"/>
    </row>
    <row r="108" spans="1:13">
      <c r="A108" s="3">
        <v>105</v>
      </c>
      <c r="B108" s="9" t="s">
        <v>125</v>
      </c>
      <c r="C108" s="27">
        <v>1000</v>
      </c>
      <c r="D108" s="78"/>
      <c r="E108" s="27">
        <v>0</v>
      </c>
      <c r="F108" s="78"/>
      <c r="G108" s="78"/>
      <c r="H108" s="78"/>
      <c r="I108" s="78"/>
      <c r="J108" s="78"/>
      <c r="K108" s="27">
        <v>0</v>
      </c>
      <c r="L108" s="27">
        <f t="shared" si="1"/>
        <v>1000</v>
      </c>
      <c r="M108" s="74"/>
    </row>
    <row r="109" spans="1:13">
      <c r="A109" s="12" t="s">
        <v>127</v>
      </c>
      <c r="B109" s="13"/>
      <c r="C109" s="38">
        <v>1717112.5014243</v>
      </c>
      <c r="D109" s="38">
        <f t="shared" ref="D109:H109" si="2">SUM(D3:D108)</f>
        <v>2000</v>
      </c>
      <c r="E109" s="38">
        <f t="shared" si="2"/>
        <v>196000</v>
      </c>
      <c r="F109" s="38">
        <f t="shared" si="2"/>
        <v>23150</v>
      </c>
      <c r="G109" s="38">
        <f t="shared" si="2"/>
        <v>6800</v>
      </c>
      <c r="H109" s="38">
        <f t="shared" si="2"/>
        <v>8300</v>
      </c>
      <c r="I109" s="38">
        <f t="shared" ref="I109:K109" si="3">SUM(I3:I108)</f>
        <v>1600</v>
      </c>
      <c r="J109" s="38">
        <f t="shared" si="3"/>
        <v>12250</v>
      </c>
      <c r="K109" s="38">
        <f t="shared" si="3"/>
        <v>217500</v>
      </c>
      <c r="L109" s="27">
        <f t="shared" si="1"/>
        <v>1725212.5014243</v>
      </c>
      <c r="M109" s="13"/>
    </row>
  </sheetData>
  <mergeCells count="1">
    <mergeCell ref="A1:M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9"/>
  <sheetViews>
    <sheetView topLeftCell="A67" workbookViewId="0">
      <selection activeCell="A43" sqref="$A43:$XFD43"/>
    </sheetView>
  </sheetViews>
  <sheetFormatPr defaultColWidth="9" defaultRowHeight="14.25" outlineLevelCol="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ht="20.25" spans="1:6">
      <c r="A1" s="1" t="s">
        <v>184</v>
      </c>
      <c r="B1" s="1"/>
      <c r="C1" s="1"/>
      <c r="D1" s="1"/>
      <c r="E1" s="1"/>
      <c r="F1" s="1"/>
    </row>
    <row r="2" ht="48" spans="1:6">
      <c r="A2" s="2" t="s">
        <v>18</v>
      </c>
      <c r="B2" s="2" t="s">
        <v>19</v>
      </c>
      <c r="C2" s="2" t="s">
        <v>156</v>
      </c>
      <c r="D2" s="2" t="s">
        <v>21</v>
      </c>
      <c r="E2" s="2" t="s">
        <v>163</v>
      </c>
      <c r="F2" s="28" t="s">
        <v>23</v>
      </c>
    </row>
    <row r="3" spans="1:6">
      <c r="A3" s="3">
        <v>1</v>
      </c>
      <c r="B3" s="3" t="s">
        <v>24</v>
      </c>
      <c r="C3" s="27">
        <v>68285.7</v>
      </c>
      <c r="D3" s="27">
        <v>3000</v>
      </c>
      <c r="E3" s="27">
        <f>C3-D3</f>
        <v>65285.7</v>
      </c>
      <c r="F3" s="13"/>
    </row>
    <row r="4" spans="1:6">
      <c r="A4" s="3">
        <v>2</v>
      </c>
      <c r="B4" s="82" t="s">
        <v>25</v>
      </c>
      <c r="C4" s="27">
        <v>20093.3751922173</v>
      </c>
      <c r="D4" s="27">
        <v>3000</v>
      </c>
      <c r="E4" s="27">
        <f t="shared" ref="E4:E67" si="0">C4-D4</f>
        <v>17093.3751922173</v>
      </c>
      <c r="F4" s="13"/>
    </row>
    <row r="5" spans="1:6">
      <c r="A5" s="3">
        <v>3</v>
      </c>
      <c r="B5" s="25" t="s">
        <v>164</v>
      </c>
      <c r="C5" s="27">
        <v>8100</v>
      </c>
      <c r="D5" s="27">
        <v>2000</v>
      </c>
      <c r="E5" s="27">
        <f t="shared" si="0"/>
        <v>6100</v>
      </c>
      <c r="F5" s="13"/>
    </row>
    <row r="6" spans="1:6">
      <c r="A6" s="3">
        <v>4</v>
      </c>
      <c r="B6" s="82" t="s">
        <v>26</v>
      </c>
      <c r="C6" s="27">
        <v>21541.4912668029</v>
      </c>
      <c r="D6" s="27">
        <v>2000</v>
      </c>
      <c r="E6" s="27">
        <f t="shared" si="0"/>
        <v>19541.4912668029</v>
      </c>
      <c r="F6" s="13"/>
    </row>
    <row r="7" spans="1:6">
      <c r="A7" s="3">
        <v>5</v>
      </c>
      <c r="B7" s="82" t="s">
        <v>27</v>
      </c>
      <c r="C7" s="27">
        <v>31102.2913691341</v>
      </c>
      <c r="D7" s="27">
        <v>3000</v>
      </c>
      <c r="E7" s="27">
        <f t="shared" si="0"/>
        <v>28102.2913691341</v>
      </c>
      <c r="F7" s="13"/>
    </row>
    <row r="8" spans="1:6">
      <c r="A8" s="3">
        <v>6</v>
      </c>
      <c r="B8" s="82" t="s">
        <v>28</v>
      </c>
      <c r="C8" s="27">
        <v>36250.1861505065</v>
      </c>
      <c r="D8" s="27">
        <v>3000</v>
      </c>
      <c r="E8" s="27">
        <f t="shared" si="0"/>
        <v>33250.1861505065</v>
      </c>
      <c r="F8" s="13"/>
    </row>
    <row r="9" spans="1:6">
      <c r="A9" s="3">
        <v>7</v>
      </c>
      <c r="B9" s="82" t="s">
        <v>29</v>
      </c>
      <c r="C9" s="27">
        <v>12076.3281024511</v>
      </c>
      <c r="D9" s="27">
        <v>2000</v>
      </c>
      <c r="E9" s="27">
        <f t="shared" si="0"/>
        <v>10076.3281024511</v>
      </c>
      <c r="F9" s="13"/>
    </row>
    <row r="10" spans="1:6">
      <c r="A10" s="3">
        <v>8</v>
      </c>
      <c r="B10" s="82" t="s">
        <v>30</v>
      </c>
      <c r="C10" s="27">
        <v>-1684.78973663798</v>
      </c>
      <c r="D10" s="27">
        <v>2000</v>
      </c>
      <c r="E10" s="27">
        <f t="shared" si="0"/>
        <v>-3684.78973663798</v>
      </c>
      <c r="F10" s="13"/>
    </row>
    <row r="11" spans="1:6">
      <c r="A11" s="3">
        <v>9</v>
      </c>
      <c r="B11" s="82" t="s">
        <v>31</v>
      </c>
      <c r="C11" s="27">
        <v>4760.6334389114</v>
      </c>
      <c r="D11" s="27">
        <v>2000</v>
      </c>
      <c r="E11" s="27">
        <f t="shared" si="0"/>
        <v>2760.6334389114</v>
      </c>
      <c r="F11" s="13"/>
    </row>
    <row r="12" spans="1:6">
      <c r="A12" s="3">
        <v>10</v>
      </c>
      <c r="B12" s="82" t="s">
        <v>32</v>
      </c>
      <c r="C12" s="27">
        <v>2380.44367713169</v>
      </c>
      <c r="D12" s="27">
        <v>2900</v>
      </c>
      <c r="E12" s="27">
        <f t="shared" si="0"/>
        <v>-519.55632286831</v>
      </c>
      <c r="F12" s="13"/>
    </row>
    <row r="13" spans="1:6">
      <c r="A13" s="3">
        <v>11</v>
      </c>
      <c r="B13" s="82" t="s">
        <v>33</v>
      </c>
      <c r="C13" s="27">
        <v>11883.598260014</v>
      </c>
      <c r="D13" s="27">
        <v>2000</v>
      </c>
      <c r="E13" s="27">
        <f t="shared" si="0"/>
        <v>9883.598260014</v>
      </c>
      <c r="F13" s="13"/>
    </row>
    <row r="14" spans="1:6">
      <c r="A14" s="3">
        <v>12</v>
      </c>
      <c r="B14" s="82" t="s">
        <v>34</v>
      </c>
      <c r="C14" s="27">
        <v>7665.27254660468</v>
      </c>
      <c r="D14" s="27">
        <v>2000</v>
      </c>
      <c r="E14" s="27">
        <f t="shared" si="0"/>
        <v>5665.27254660468</v>
      </c>
      <c r="F14" s="13"/>
    </row>
    <row r="15" spans="1:6">
      <c r="A15" s="3">
        <v>13</v>
      </c>
      <c r="B15" s="82" t="s">
        <v>35</v>
      </c>
      <c r="C15" s="27">
        <v>-3097.33937964713</v>
      </c>
      <c r="D15" s="27">
        <v>0</v>
      </c>
      <c r="E15" s="27">
        <f t="shared" si="0"/>
        <v>-3097.33937964713</v>
      </c>
      <c r="F15" s="13"/>
    </row>
    <row r="16" spans="1:6">
      <c r="A16" s="3">
        <v>14</v>
      </c>
      <c r="B16" s="82" t="s">
        <v>36</v>
      </c>
      <c r="C16" s="27">
        <v>-12382.5987341021</v>
      </c>
      <c r="D16" s="27">
        <v>2000</v>
      </c>
      <c r="E16" s="27">
        <f t="shared" si="0"/>
        <v>-14382.5987341021</v>
      </c>
      <c r="F16" s="13"/>
    </row>
    <row r="17" spans="1:6">
      <c r="A17" s="3">
        <v>15</v>
      </c>
      <c r="B17" s="82" t="s">
        <v>37</v>
      </c>
      <c r="C17" s="27">
        <v>18337.8040361943</v>
      </c>
      <c r="D17" s="27">
        <v>2000</v>
      </c>
      <c r="E17" s="27">
        <f t="shared" si="0"/>
        <v>16337.8040361943</v>
      </c>
      <c r="F17" s="13"/>
    </row>
    <row r="18" spans="1:6">
      <c r="A18" s="3">
        <v>16</v>
      </c>
      <c r="B18" s="82" t="s">
        <v>38</v>
      </c>
      <c r="C18" s="27">
        <v>61165.6487531011</v>
      </c>
      <c r="D18" s="27">
        <v>3000</v>
      </c>
      <c r="E18" s="27">
        <f t="shared" si="0"/>
        <v>58165.6487531011</v>
      </c>
      <c r="F18" s="13"/>
    </row>
    <row r="19" spans="1:6">
      <c r="A19" s="3">
        <v>17</v>
      </c>
      <c r="B19" s="82" t="s">
        <v>39</v>
      </c>
      <c r="C19" s="27">
        <v>16466.12314551</v>
      </c>
      <c r="D19" s="27">
        <v>2000</v>
      </c>
      <c r="E19" s="27">
        <f t="shared" si="0"/>
        <v>14466.12314551</v>
      </c>
      <c r="F19" s="13"/>
    </row>
    <row r="20" spans="1:6">
      <c r="A20" s="3">
        <v>18</v>
      </c>
      <c r="B20" s="82" t="s">
        <v>40</v>
      </c>
      <c r="C20" s="27">
        <v>10235.6055967528</v>
      </c>
      <c r="D20" s="27">
        <v>2500</v>
      </c>
      <c r="E20" s="27">
        <f t="shared" si="0"/>
        <v>7735.6055967528</v>
      </c>
      <c r="F20" s="13"/>
    </row>
    <row r="21" spans="1:6">
      <c r="A21" s="3">
        <v>19</v>
      </c>
      <c r="B21" s="82" t="s">
        <v>41</v>
      </c>
      <c r="C21" s="27">
        <v>37717.856624999</v>
      </c>
      <c r="D21" s="27">
        <v>2000</v>
      </c>
      <c r="E21" s="27">
        <f t="shared" si="0"/>
        <v>35717.856624999</v>
      </c>
      <c r="F21" s="13"/>
    </row>
    <row r="22" spans="1:6">
      <c r="A22" s="3">
        <v>20</v>
      </c>
      <c r="B22" s="82" t="s">
        <v>42</v>
      </c>
      <c r="C22" s="27">
        <v>64562.3178778815</v>
      </c>
      <c r="D22" s="27">
        <v>4000</v>
      </c>
      <c r="E22" s="27">
        <f t="shared" si="0"/>
        <v>60562.3178778815</v>
      </c>
      <c r="F22" s="13"/>
    </row>
    <row r="23" spans="1:6">
      <c r="A23" s="3">
        <v>21</v>
      </c>
      <c r="B23" s="82" t="s">
        <v>43</v>
      </c>
      <c r="C23" s="27">
        <v>28609.0303237617</v>
      </c>
      <c r="D23" s="27">
        <v>2000</v>
      </c>
      <c r="E23" s="27">
        <f t="shared" si="0"/>
        <v>26609.0303237617</v>
      </c>
      <c r="F23" s="13"/>
    </row>
    <row r="24" spans="1:6">
      <c r="A24" s="3">
        <v>22</v>
      </c>
      <c r="B24" s="82" t="s">
        <v>44</v>
      </c>
      <c r="C24" s="27">
        <v>12061.2784693842</v>
      </c>
      <c r="D24" s="27">
        <v>2000</v>
      </c>
      <c r="E24" s="27">
        <f t="shared" si="0"/>
        <v>10061.2784693842</v>
      </c>
      <c r="F24" s="13"/>
    </row>
    <row r="25" spans="1:6">
      <c r="A25" s="3">
        <v>23</v>
      </c>
      <c r="B25" s="82" t="s">
        <v>45</v>
      </c>
      <c r="C25" s="27">
        <v>1397.04463825082</v>
      </c>
      <c r="D25" s="27">
        <v>1900</v>
      </c>
      <c r="E25" s="27">
        <f t="shared" si="0"/>
        <v>-502.95536174918</v>
      </c>
      <c r="F25" s="13"/>
    </row>
    <row r="26" spans="1:6">
      <c r="A26" s="3">
        <v>24</v>
      </c>
      <c r="B26" s="82" t="s">
        <v>46</v>
      </c>
      <c r="C26" s="27">
        <v>13975.6727901728</v>
      </c>
      <c r="D26" s="27">
        <v>5000</v>
      </c>
      <c r="E26" s="27">
        <f t="shared" si="0"/>
        <v>8975.6727901728</v>
      </c>
      <c r="F26" s="13"/>
    </row>
    <row r="27" spans="1:6">
      <c r="A27" s="3">
        <v>25</v>
      </c>
      <c r="B27" s="82" t="s">
        <v>47</v>
      </c>
      <c r="C27" s="27">
        <v>35142.4901020899</v>
      </c>
      <c r="D27" s="27">
        <v>3000</v>
      </c>
      <c r="E27" s="27">
        <f t="shared" si="0"/>
        <v>32142.4901020899</v>
      </c>
      <c r="F27" s="13"/>
    </row>
    <row r="28" spans="1:6">
      <c r="A28" s="3">
        <v>26</v>
      </c>
      <c r="B28" s="82" t="s">
        <v>48</v>
      </c>
      <c r="C28" s="27">
        <v>574.58410804061</v>
      </c>
      <c r="D28" s="27">
        <v>2000</v>
      </c>
      <c r="E28" s="27">
        <f t="shared" si="0"/>
        <v>-1425.41589195939</v>
      </c>
      <c r="F28" s="13"/>
    </row>
    <row r="29" spans="1:6">
      <c r="A29" s="3">
        <v>27</v>
      </c>
      <c r="B29" s="82" t="s">
        <v>49</v>
      </c>
      <c r="C29" s="27">
        <v>40678.6032451107</v>
      </c>
      <c r="D29" s="27">
        <v>1900</v>
      </c>
      <c r="E29" s="27">
        <f t="shared" si="0"/>
        <v>38778.6032451107</v>
      </c>
      <c r="F29" s="35"/>
    </row>
    <row r="30" spans="1:6">
      <c r="A30" s="3">
        <v>28</v>
      </c>
      <c r="B30" s="82" t="s">
        <v>50</v>
      </c>
      <c r="C30" s="27">
        <v>-1935.67978777062</v>
      </c>
      <c r="D30" s="27">
        <v>2000</v>
      </c>
      <c r="E30" s="27">
        <f t="shared" si="0"/>
        <v>-3935.67978777062</v>
      </c>
      <c r="F30" s="13"/>
    </row>
    <row r="31" spans="1:6">
      <c r="A31" s="3">
        <v>29</v>
      </c>
      <c r="B31" s="82" t="s">
        <v>51</v>
      </c>
      <c r="C31" s="27">
        <v>-9646.42850996543</v>
      </c>
      <c r="D31" s="27">
        <v>2400</v>
      </c>
      <c r="E31" s="27">
        <f t="shared" si="0"/>
        <v>-12046.4285099654</v>
      </c>
      <c r="F31" s="13"/>
    </row>
    <row r="32" spans="1:6">
      <c r="A32" s="3">
        <v>30</v>
      </c>
      <c r="B32" s="82" t="s">
        <v>52</v>
      </c>
      <c r="C32" s="27">
        <v>77010.5062151713</v>
      </c>
      <c r="D32" s="27">
        <v>4000</v>
      </c>
      <c r="E32" s="27">
        <f t="shared" si="0"/>
        <v>73010.5062151713</v>
      </c>
      <c r="F32" s="13"/>
    </row>
    <row r="33" spans="1:6">
      <c r="A33" s="3">
        <v>31</v>
      </c>
      <c r="B33" s="82" t="s">
        <v>53</v>
      </c>
      <c r="C33" s="27">
        <v>-12133.9823141832</v>
      </c>
      <c r="D33" s="27">
        <v>2000</v>
      </c>
      <c r="E33" s="27">
        <f t="shared" si="0"/>
        <v>-14133.9823141832</v>
      </c>
      <c r="F33" s="13"/>
    </row>
    <row r="34" spans="1:6">
      <c r="A34" s="3">
        <v>32</v>
      </c>
      <c r="B34" s="82" t="s">
        <v>54</v>
      </c>
      <c r="C34" s="27">
        <v>23539.902497824</v>
      </c>
      <c r="D34" s="27">
        <v>2000</v>
      </c>
      <c r="E34" s="27">
        <f t="shared" si="0"/>
        <v>21539.902497824</v>
      </c>
      <c r="F34" s="13"/>
    </row>
    <row r="35" spans="1:6">
      <c r="A35" s="3">
        <v>33</v>
      </c>
      <c r="B35" s="82" t="s">
        <v>55</v>
      </c>
      <c r="C35" s="27">
        <v>5336.51403812865</v>
      </c>
      <c r="D35" s="27">
        <v>2000</v>
      </c>
      <c r="E35" s="27">
        <f t="shared" si="0"/>
        <v>3336.51403812865</v>
      </c>
      <c r="F35" s="13"/>
    </row>
    <row r="36" spans="1:6">
      <c r="A36" s="3">
        <v>34</v>
      </c>
      <c r="B36" s="82" t="s">
        <v>56</v>
      </c>
      <c r="C36" s="27">
        <v>473.331411966952</v>
      </c>
      <c r="D36" s="27">
        <v>2500</v>
      </c>
      <c r="E36" s="27">
        <f t="shared" si="0"/>
        <v>-2026.66858803305</v>
      </c>
      <c r="F36" s="13"/>
    </row>
    <row r="37" spans="1:6">
      <c r="A37" s="3">
        <v>35</v>
      </c>
      <c r="B37" s="82" t="s">
        <v>57</v>
      </c>
      <c r="C37" s="27">
        <v>15676.900994849</v>
      </c>
      <c r="D37" s="27">
        <v>2000</v>
      </c>
      <c r="E37" s="27">
        <f t="shared" si="0"/>
        <v>13676.900994849</v>
      </c>
      <c r="F37" s="13"/>
    </row>
    <row r="38" spans="1:6">
      <c r="A38" s="3">
        <v>36</v>
      </c>
      <c r="B38" s="82" t="s">
        <v>58</v>
      </c>
      <c r="C38" s="27">
        <v>29479.6677427337</v>
      </c>
      <c r="D38" s="27">
        <v>2500</v>
      </c>
      <c r="E38" s="27">
        <f t="shared" si="0"/>
        <v>26979.6677427337</v>
      </c>
      <c r="F38" s="13"/>
    </row>
    <row r="39" spans="1:6">
      <c r="A39" s="3">
        <v>37</v>
      </c>
      <c r="B39" s="82" t="s">
        <v>59</v>
      </c>
      <c r="C39" s="27">
        <v>26945.5661595221</v>
      </c>
      <c r="D39" s="27">
        <v>2000</v>
      </c>
      <c r="E39" s="27">
        <f t="shared" si="0"/>
        <v>24945.5661595221</v>
      </c>
      <c r="F39" s="13"/>
    </row>
    <row r="40" spans="1:6">
      <c r="A40" s="3">
        <v>38</v>
      </c>
      <c r="B40" s="82" t="s">
        <v>60</v>
      </c>
      <c r="C40" s="27">
        <v>19734.1744495327</v>
      </c>
      <c r="D40" s="27">
        <v>2000</v>
      </c>
      <c r="E40" s="27">
        <f t="shared" si="0"/>
        <v>17734.1744495327</v>
      </c>
      <c r="F40" s="13"/>
    </row>
    <row r="41" spans="1:6">
      <c r="A41" s="3">
        <v>39</v>
      </c>
      <c r="B41" s="82" t="s">
        <v>61</v>
      </c>
      <c r="C41" s="27">
        <v>26136.4220623206</v>
      </c>
      <c r="D41" s="27">
        <v>3000</v>
      </c>
      <c r="E41" s="27">
        <f t="shared" si="0"/>
        <v>23136.4220623206</v>
      </c>
      <c r="F41" s="13"/>
    </row>
    <row r="42" spans="1:6">
      <c r="A42" s="3">
        <v>40</v>
      </c>
      <c r="B42" s="82" t="s">
        <v>62</v>
      </c>
      <c r="C42" s="27">
        <v>31624.6399304432</v>
      </c>
      <c r="D42" s="27">
        <v>2300</v>
      </c>
      <c r="E42" s="27">
        <f t="shared" si="0"/>
        <v>29324.6399304432</v>
      </c>
      <c r="F42" s="13"/>
    </row>
    <row r="43" spans="1:6">
      <c r="A43" s="3">
        <v>41</v>
      </c>
      <c r="B43" s="82" t="s">
        <v>63</v>
      </c>
      <c r="C43" s="27">
        <v>33959.3607686957</v>
      </c>
      <c r="D43" s="27">
        <v>0</v>
      </c>
      <c r="E43" s="27">
        <f t="shared" si="0"/>
        <v>33959.3607686957</v>
      </c>
      <c r="F43" s="13"/>
    </row>
    <row r="44" spans="1:6">
      <c r="A44" s="3">
        <v>42</v>
      </c>
      <c r="B44" s="82" t="s">
        <v>64</v>
      </c>
      <c r="C44" s="27">
        <v>16974.9250062526</v>
      </c>
      <c r="D44" s="27">
        <v>3500</v>
      </c>
      <c r="E44" s="27">
        <f t="shared" si="0"/>
        <v>13474.9250062526</v>
      </c>
      <c r="F44" s="13"/>
    </row>
    <row r="45" spans="1:6">
      <c r="A45" s="3">
        <v>43</v>
      </c>
      <c r="B45" s="82" t="s">
        <v>65</v>
      </c>
      <c r="C45" s="27">
        <v>-9099.24261903563</v>
      </c>
      <c r="D45" s="27">
        <v>1900</v>
      </c>
      <c r="E45" s="27">
        <f t="shared" si="0"/>
        <v>-10999.2426190356</v>
      </c>
      <c r="F45" s="13"/>
    </row>
    <row r="46" spans="1:6">
      <c r="A46" s="3">
        <v>44</v>
      </c>
      <c r="B46" s="82" t="s">
        <v>66</v>
      </c>
      <c r="C46" s="27">
        <v>41953.7053973206</v>
      </c>
      <c r="D46" s="27">
        <v>3000</v>
      </c>
      <c r="E46" s="27">
        <f t="shared" si="0"/>
        <v>38953.7053973206</v>
      </c>
      <c r="F46" s="13"/>
    </row>
    <row r="47" spans="1:6">
      <c r="A47" s="3">
        <v>45</v>
      </c>
      <c r="B47" s="82" t="s">
        <v>67</v>
      </c>
      <c r="C47" s="27">
        <v>29753.7708061309</v>
      </c>
      <c r="D47" s="27">
        <v>3000</v>
      </c>
      <c r="E47" s="27">
        <f t="shared" si="0"/>
        <v>26753.7708061309</v>
      </c>
      <c r="F47" s="13"/>
    </row>
    <row r="48" spans="1:6">
      <c r="A48" s="3">
        <v>46</v>
      </c>
      <c r="B48" s="82" t="s">
        <v>68</v>
      </c>
      <c r="C48" s="27">
        <v>13448.6382538047</v>
      </c>
      <c r="D48" s="27">
        <v>2000</v>
      </c>
      <c r="E48" s="27">
        <f t="shared" si="0"/>
        <v>11448.6382538047</v>
      </c>
      <c r="F48" s="13"/>
    </row>
    <row r="49" spans="1:6">
      <c r="A49" s="3">
        <v>47</v>
      </c>
      <c r="B49" s="82" t="s">
        <v>69</v>
      </c>
      <c r="C49" s="27">
        <v>24058.3347864844</v>
      </c>
      <c r="D49" s="27">
        <v>2300</v>
      </c>
      <c r="E49" s="27">
        <f t="shared" si="0"/>
        <v>21758.3347864844</v>
      </c>
      <c r="F49" s="13"/>
    </row>
    <row r="50" spans="1:6">
      <c r="A50" s="3">
        <v>48</v>
      </c>
      <c r="B50" s="82" t="s">
        <v>70</v>
      </c>
      <c r="C50" s="27">
        <v>-12814.1564682545</v>
      </c>
      <c r="D50" s="27">
        <v>2000</v>
      </c>
      <c r="E50" s="27">
        <f t="shared" si="0"/>
        <v>-14814.1564682545</v>
      </c>
      <c r="F50" s="13"/>
    </row>
    <row r="51" spans="1:6">
      <c r="A51" s="3">
        <v>49</v>
      </c>
      <c r="B51" s="82" t="s">
        <v>71</v>
      </c>
      <c r="C51" s="27">
        <v>8427.32766436551</v>
      </c>
      <c r="D51" s="27">
        <v>2000</v>
      </c>
      <c r="E51" s="27">
        <f t="shared" si="0"/>
        <v>6427.32766436551</v>
      </c>
      <c r="F51" s="13"/>
    </row>
    <row r="52" spans="1:6">
      <c r="A52" s="3">
        <v>50</v>
      </c>
      <c r="B52" s="82" t="s">
        <v>72</v>
      </c>
      <c r="C52" s="27">
        <v>948.910768695649</v>
      </c>
      <c r="D52" s="27">
        <v>0</v>
      </c>
      <c r="E52" s="27">
        <f t="shared" si="0"/>
        <v>948.910768695649</v>
      </c>
      <c r="F52" s="13"/>
    </row>
    <row r="53" spans="1:6">
      <c r="A53" s="3">
        <v>51</v>
      </c>
      <c r="B53" s="5" t="s">
        <v>73</v>
      </c>
      <c r="C53" s="27">
        <v>34319.32</v>
      </c>
      <c r="D53" s="27">
        <v>2500</v>
      </c>
      <c r="E53" s="27">
        <f t="shared" si="0"/>
        <v>31819.32</v>
      </c>
      <c r="F53" s="13"/>
    </row>
    <row r="54" spans="1:6">
      <c r="A54" s="3">
        <v>52</v>
      </c>
      <c r="B54" s="82" t="s">
        <v>74</v>
      </c>
      <c r="C54" s="27">
        <v>-4002.99360489021</v>
      </c>
      <c r="D54" s="27">
        <v>2000</v>
      </c>
      <c r="E54" s="27">
        <f t="shared" si="0"/>
        <v>-6002.99360489021</v>
      </c>
      <c r="F54" s="13"/>
    </row>
    <row r="55" spans="1:6">
      <c r="A55" s="3">
        <v>53</v>
      </c>
      <c r="B55" s="82" t="s">
        <v>75</v>
      </c>
      <c r="C55" s="27">
        <v>21393.6705012822</v>
      </c>
      <c r="D55" s="27">
        <v>2000</v>
      </c>
      <c r="E55" s="27">
        <f t="shared" si="0"/>
        <v>19393.6705012822</v>
      </c>
      <c r="F55" s="13"/>
    </row>
    <row r="56" spans="1:6">
      <c r="A56" s="3">
        <v>54</v>
      </c>
      <c r="B56" s="82" t="s">
        <v>76</v>
      </c>
      <c r="C56" s="27">
        <v>20233.0386912704</v>
      </c>
      <c r="D56" s="27">
        <v>2200</v>
      </c>
      <c r="E56" s="27">
        <f t="shared" si="0"/>
        <v>18033.0386912704</v>
      </c>
      <c r="F56" s="13"/>
    </row>
    <row r="57" spans="1:6">
      <c r="A57" s="3">
        <v>55</v>
      </c>
      <c r="B57" s="82" t="s">
        <v>77</v>
      </c>
      <c r="C57" s="27">
        <v>40082.202230305</v>
      </c>
      <c r="D57" s="27">
        <v>3000</v>
      </c>
      <c r="E57" s="27">
        <f t="shared" si="0"/>
        <v>37082.202230305</v>
      </c>
      <c r="F57" s="13"/>
    </row>
    <row r="58" spans="1:6">
      <c r="A58" s="3">
        <v>56</v>
      </c>
      <c r="B58" s="82" t="s">
        <v>78</v>
      </c>
      <c r="C58" s="27">
        <v>7840.76647124305</v>
      </c>
      <c r="D58" s="27">
        <v>2000</v>
      </c>
      <c r="E58" s="27">
        <f t="shared" si="0"/>
        <v>5840.76647124305</v>
      </c>
      <c r="F58" s="13"/>
    </row>
    <row r="59" spans="1:6">
      <c r="A59" s="3">
        <v>57</v>
      </c>
      <c r="B59" s="82" t="s">
        <v>79</v>
      </c>
      <c r="C59" s="27">
        <v>-165.392541233181</v>
      </c>
      <c r="D59" s="27">
        <v>2000</v>
      </c>
      <c r="E59" s="27">
        <f t="shared" si="0"/>
        <v>-2165.39254123318</v>
      </c>
      <c r="F59" s="13"/>
    </row>
    <row r="60" spans="1:6">
      <c r="A60" s="3">
        <v>58</v>
      </c>
      <c r="B60" s="82" t="s">
        <v>80</v>
      </c>
      <c r="C60" s="27">
        <v>26611.1781690677</v>
      </c>
      <c r="D60" s="27">
        <v>2000</v>
      </c>
      <c r="E60" s="27">
        <f t="shared" si="0"/>
        <v>24611.1781690677</v>
      </c>
      <c r="F60" s="13"/>
    </row>
    <row r="61" spans="1:6">
      <c r="A61" s="3">
        <v>59</v>
      </c>
      <c r="B61" s="82" t="s">
        <v>81</v>
      </c>
      <c r="C61" s="27">
        <v>6911.99123115046</v>
      </c>
      <c r="D61" s="27">
        <v>2000</v>
      </c>
      <c r="E61" s="27">
        <f t="shared" si="0"/>
        <v>4911.99123115046</v>
      </c>
      <c r="F61" s="13"/>
    </row>
    <row r="62" spans="1:6">
      <c r="A62" s="3">
        <v>60</v>
      </c>
      <c r="B62" s="82" t="s">
        <v>82</v>
      </c>
      <c r="C62" s="27">
        <v>53571.4523753867</v>
      </c>
      <c r="D62" s="27">
        <v>2000</v>
      </c>
      <c r="E62" s="27">
        <f t="shared" si="0"/>
        <v>51571.4523753867</v>
      </c>
      <c r="F62" s="13"/>
    </row>
    <row r="63" spans="1:6">
      <c r="A63" s="3">
        <v>61</v>
      </c>
      <c r="B63" s="82" t="s">
        <v>83</v>
      </c>
      <c r="C63" s="27">
        <v>25574.1675724125</v>
      </c>
      <c r="D63" s="27">
        <v>2000</v>
      </c>
      <c r="E63" s="27">
        <f t="shared" si="0"/>
        <v>23574.1675724125</v>
      </c>
      <c r="F63" s="13"/>
    </row>
    <row r="64" spans="1:6">
      <c r="A64" s="3">
        <v>62</v>
      </c>
      <c r="B64" s="82" t="s">
        <v>84</v>
      </c>
      <c r="C64" s="27">
        <v>-9099.26459074478</v>
      </c>
      <c r="D64" s="27">
        <v>2000</v>
      </c>
      <c r="E64" s="27">
        <f t="shared" si="0"/>
        <v>-11099.2645907448</v>
      </c>
      <c r="F64" s="13"/>
    </row>
    <row r="65" spans="1:6">
      <c r="A65" s="3">
        <v>63</v>
      </c>
      <c r="B65" s="82" t="s">
        <v>85</v>
      </c>
      <c r="C65" s="27">
        <v>24374.4518650529</v>
      </c>
      <c r="D65" s="27">
        <v>2000</v>
      </c>
      <c r="E65" s="27">
        <f t="shared" si="0"/>
        <v>22374.4518650529</v>
      </c>
      <c r="F65" s="13"/>
    </row>
    <row r="66" spans="1:6">
      <c r="A66" s="3">
        <v>64</v>
      </c>
      <c r="B66" s="82" t="s">
        <v>86</v>
      </c>
      <c r="C66" s="27">
        <v>21431.5905227297</v>
      </c>
      <c r="D66" s="27">
        <v>2300</v>
      </c>
      <c r="E66" s="27">
        <f t="shared" si="0"/>
        <v>19131.5905227297</v>
      </c>
      <c r="F66" s="13"/>
    </row>
    <row r="67" spans="1:6">
      <c r="A67" s="3">
        <v>65</v>
      </c>
      <c r="B67" s="82" t="s">
        <v>87</v>
      </c>
      <c r="C67" s="27">
        <v>-4454.60033677193</v>
      </c>
      <c r="D67" s="27">
        <v>2000</v>
      </c>
      <c r="E67" s="27">
        <f t="shared" si="0"/>
        <v>-6454.60033677193</v>
      </c>
      <c r="F67" s="13"/>
    </row>
    <row r="68" spans="1:6">
      <c r="A68" s="3">
        <v>66</v>
      </c>
      <c r="B68" s="82" t="s">
        <v>88</v>
      </c>
      <c r="C68" s="27">
        <v>60374.9057533056</v>
      </c>
      <c r="D68" s="27">
        <v>2000</v>
      </c>
      <c r="E68" s="27">
        <f t="shared" ref="E68:E108" si="1">C68-D68</f>
        <v>58374.9057533056</v>
      </c>
      <c r="F68" s="13"/>
    </row>
    <row r="69" spans="1:6">
      <c r="A69" s="3">
        <v>67</v>
      </c>
      <c r="B69" s="82" t="s">
        <v>89</v>
      </c>
      <c r="C69" s="27">
        <v>62936.0870027911</v>
      </c>
      <c r="D69" s="27">
        <v>3000</v>
      </c>
      <c r="E69" s="27">
        <f t="shared" si="1"/>
        <v>59936.0870027911</v>
      </c>
      <c r="F69" s="13"/>
    </row>
    <row r="70" spans="1:6">
      <c r="A70" s="3">
        <v>68</v>
      </c>
      <c r="B70" s="82" t="s">
        <v>90</v>
      </c>
      <c r="C70" s="27">
        <v>51066.7108906262</v>
      </c>
      <c r="D70" s="27">
        <v>2000</v>
      </c>
      <c r="E70" s="27">
        <f t="shared" si="1"/>
        <v>49066.7108906262</v>
      </c>
      <c r="F70" s="13"/>
    </row>
    <row r="71" spans="1:6">
      <c r="A71" s="3">
        <v>69</v>
      </c>
      <c r="B71" s="82" t="s">
        <v>91</v>
      </c>
      <c r="C71" s="27">
        <v>-1303.53187254826</v>
      </c>
      <c r="D71" s="27">
        <v>1900</v>
      </c>
      <c r="E71" s="27">
        <f t="shared" si="1"/>
        <v>-3203.53187254826</v>
      </c>
      <c r="F71" s="13"/>
    </row>
    <row r="72" spans="1:6">
      <c r="A72" s="3">
        <v>70</v>
      </c>
      <c r="B72" s="82" t="s">
        <v>92</v>
      </c>
      <c r="C72" s="27">
        <v>22753.529558073</v>
      </c>
      <c r="D72" s="27">
        <v>2300</v>
      </c>
      <c r="E72" s="27">
        <f t="shared" si="1"/>
        <v>20453.529558073</v>
      </c>
      <c r="F72" s="13"/>
    </row>
    <row r="73" spans="1:6">
      <c r="A73" s="3">
        <v>71</v>
      </c>
      <c r="B73" s="82" t="s">
        <v>93</v>
      </c>
      <c r="C73" s="27">
        <v>22452.670078973</v>
      </c>
      <c r="D73" s="27">
        <v>2000</v>
      </c>
      <c r="E73" s="27">
        <f t="shared" si="1"/>
        <v>20452.670078973</v>
      </c>
      <c r="F73" s="13"/>
    </row>
    <row r="74" spans="1:6">
      <c r="A74" s="3">
        <v>72</v>
      </c>
      <c r="B74" s="82" t="s">
        <v>94</v>
      </c>
      <c r="C74" s="27">
        <v>29968.5420992832</v>
      </c>
      <c r="D74" s="27">
        <v>2000</v>
      </c>
      <c r="E74" s="27">
        <f t="shared" si="1"/>
        <v>27968.5420992832</v>
      </c>
      <c r="F74" s="13"/>
    </row>
    <row r="75" spans="1:6">
      <c r="A75" s="3">
        <v>73</v>
      </c>
      <c r="B75" s="82" t="s">
        <v>95</v>
      </c>
      <c r="C75" s="27">
        <v>24458.3042641765</v>
      </c>
      <c r="D75" s="27">
        <v>2000</v>
      </c>
      <c r="E75" s="27">
        <f t="shared" si="1"/>
        <v>22458.3042641765</v>
      </c>
      <c r="F75" s="13"/>
    </row>
    <row r="76" spans="1:6">
      <c r="A76" s="3">
        <v>74</v>
      </c>
      <c r="B76" s="82" t="s">
        <v>96</v>
      </c>
      <c r="C76" s="27">
        <v>48436.3207686956</v>
      </c>
      <c r="D76" s="27">
        <v>2000</v>
      </c>
      <c r="E76" s="27">
        <f t="shared" si="1"/>
        <v>46436.3207686956</v>
      </c>
      <c r="F76" s="13"/>
    </row>
    <row r="77" spans="1:6">
      <c r="A77" s="3">
        <v>75</v>
      </c>
      <c r="B77" s="82" t="s">
        <v>97</v>
      </c>
      <c r="C77" s="27">
        <v>-4055.97132332852</v>
      </c>
      <c r="D77" s="27">
        <v>2000</v>
      </c>
      <c r="E77" s="27">
        <f t="shared" si="1"/>
        <v>-6055.97132332852</v>
      </c>
      <c r="F77" s="13"/>
    </row>
    <row r="78" spans="1:6">
      <c r="A78" s="3">
        <v>76</v>
      </c>
      <c r="B78" s="82" t="s">
        <v>98</v>
      </c>
      <c r="C78" s="27">
        <v>42676.7620765722</v>
      </c>
      <c r="D78" s="27">
        <v>3000</v>
      </c>
      <c r="E78" s="27">
        <f t="shared" si="1"/>
        <v>39676.7620765722</v>
      </c>
      <c r="F78" s="13"/>
    </row>
    <row r="79" spans="1:6">
      <c r="A79" s="3">
        <v>77</v>
      </c>
      <c r="B79" s="82" t="s">
        <v>99</v>
      </c>
      <c r="C79" s="27">
        <v>20657.2469381088</v>
      </c>
      <c r="D79" s="27">
        <v>2000</v>
      </c>
      <c r="E79" s="27">
        <f t="shared" si="1"/>
        <v>18657.2469381088</v>
      </c>
      <c r="F79" s="13"/>
    </row>
    <row r="80" spans="1:6">
      <c r="A80" s="3">
        <v>78</v>
      </c>
      <c r="B80" s="82" t="s">
        <v>100</v>
      </c>
      <c r="C80" s="27">
        <v>-11911.122833172</v>
      </c>
      <c r="D80" s="27">
        <v>1900</v>
      </c>
      <c r="E80" s="27">
        <f t="shared" si="1"/>
        <v>-13811.122833172</v>
      </c>
      <c r="F80" s="13"/>
    </row>
    <row r="81" spans="1:6">
      <c r="A81" s="3">
        <v>79</v>
      </c>
      <c r="B81" s="82" t="s">
        <v>101</v>
      </c>
      <c r="C81" s="27">
        <v>-16082.0375026596</v>
      </c>
      <c r="D81" s="27">
        <v>1000</v>
      </c>
      <c r="E81" s="27">
        <f t="shared" si="1"/>
        <v>-17082.0375026596</v>
      </c>
      <c r="F81" s="13"/>
    </row>
    <row r="82" spans="1:6">
      <c r="A82" s="3">
        <v>80</v>
      </c>
      <c r="B82" s="82" t="s">
        <v>102</v>
      </c>
      <c r="C82" s="27">
        <v>20358.1515509801</v>
      </c>
      <c r="D82" s="27">
        <v>2000</v>
      </c>
      <c r="E82" s="27">
        <f t="shared" si="1"/>
        <v>18358.1515509801</v>
      </c>
      <c r="F82" s="13"/>
    </row>
    <row r="83" spans="1:6">
      <c r="A83" s="3">
        <v>81</v>
      </c>
      <c r="B83" s="82" t="s">
        <v>103</v>
      </c>
      <c r="C83" s="27">
        <v>-11193.5248355957</v>
      </c>
      <c r="D83" s="27">
        <v>2000</v>
      </c>
      <c r="E83" s="27">
        <f t="shared" si="1"/>
        <v>-13193.5248355957</v>
      </c>
      <c r="F83" s="13"/>
    </row>
    <row r="84" spans="1:6">
      <c r="A84" s="3">
        <v>82</v>
      </c>
      <c r="B84" s="82" t="s">
        <v>104</v>
      </c>
      <c r="C84" s="27">
        <v>40998.1307686957</v>
      </c>
      <c r="D84" s="27">
        <v>1800</v>
      </c>
      <c r="E84" s="27">
        <f t="shared" si="1"/>
        <v>39198.1307686957</v>
      </c>
      <c r="F84" s="13"/>
    </row>
    <row r="85" spans="1:6">
      <c r="A85" s="3">
        <v>83</v>
      </c>
      <c r="B85" s="82" t="s">
        <v>105</v>
      </c>
      <c r="C85" s="27">
        <v>-17781.7076854104</v>
      </c>
      <c r="D85" s="27">
        <v>2000</v>
      </c>
      <c r="E85" s="27">
        <f t="shared" si="1"/>
        <v>-19781.7076854104</v>
      </c>
      <c r="F85" s="13"/>
    </row>
    <row r="86" spans="1:6">
      <c r="A86" s="3">
        <v>84</v>
      </c>
      <c r="B86" s="82" t="s">
        <v>106</v>
      </c>
      <c r="C86" s="27">
        <v>-17168.8873422612</v>
      </c>
      <c r="D86" s="27">
        <v>2000</v>
      </c>
      <c r="E86" s="27">
        <f t="shared" si="1"/>
        <v>-19168.8873422612</v>
      </c>
      <c r="F86" s="13"/>
    </row>
    <row r="87" spans="1:6">
      <c r="A87" s="3">
        <v>85</v>
      </c>
      <c r="B87" s="82" t="s">
        <v>107</v>
      </c>
      <c r="C87" s="27">
        <v>73044.6178411296</v>
      </c>
      <c r="D87" s="27">
        <v>4000</v>
      </c>
      <c r="E87" s="27">
        <f t="shared" si="1"/>
        <v>69044.6178411296</v>
      </c>
      <c r="F87" s="13"/>
    </row>
    <row r="88" spans="1:6">
      <c r="A88" s="3">
        <v>86</v>
      </c>
      <c r="B88" s="82" t="s">
        <v>108</v>
      </c>
      <c r="C88" s="27">
        <v>33571.5240152926</v>
      </c>
      <c r="D88" s="27">
        <v>2000</v>
      </c>
      <c r="E88" s="27">
        <f t="shared" si="1"/>
        <v>31571.5240152926</v>
      </c>
      <c r="F88" s="13"/>
    </row>
    <row r="89" spans="1:6">
      <c r="A89" s="3">
        <v>87</v>
      </c>
      <c r="B89" s="82" t="s">
        <v>109</v>
      </c>
      <c r="C89" s="27">
        <v>12142.6807686956</v>
      </c>
      <c r="D89" s="27">
        <v>0</v>
      </c>
      <c r="E89" s="27">
        <f t="shared" si="1"/>
        <v>12142.6807686956</v>
      </c>
      <c r="F89" s="13"/>
    </row>
    <row r="90" spans="1:6">
      <c r="A90" s="3">
        <v>88</v>
      </c>
      <c r="B90" s="82" t="s">
        <v>110</v>
      </c>
      <c r="C90" s="27">
        <v>19834.4352495357</v>
      </c>
      <c r="D90" s="27">
        <v>2000</v>
      </c>
      <c r="E90" s="27">
        <f t="shared" si="1"/>
        <v>17834.4352495357</v>
      </c>
      <c r="F90" s="13"/>
    </row>
    <row r="91" spans="1:6">
      <c r="A91" s="3">
        <v>89</v>
      </c>
      <c r="B91" s="83" t="s">
        <v>111</v>
      </c>
      <c r="C91" s="27">
        <v>430.278929022308</v>
      </c>
      <c r="D91" s="27">
        <v>3000</v>
      </c>
      <c r="E91" s="27">
        <f t="shared" si="1"/>
        <v>-2569.72107097769</v>
      </c>
      <c r="F91" s="39"/>
    </row>
    <row r="92" spans="1:6">
      <c r="A92" s="3">
        <v>90</v>
      </c>
      <c r="B92" s="82" t="s">
        <v>112</v>
      </c>
      <c r="C92" s="27">
        <v>-6374.79269247217</v>
      </c>
      <c r="D92" s="27">
        <v>2000</v>
      </c>
      <c r="E92" s="27">
        <f t="shared" si="1"/>
        <v>-8374.79269247217</v>
      </c>
      <c r="F92" s="39"/>
    </row>
    <row r="93" spans="1:6">
      <c r="A93" s="3">
        <v>91</v>
      </c>
      <c r="B93" s="8" t="s">
        <v>113</v>
      </c>
      <c r="C93" s="27">
        <v>-16420.66</v>
      </c>
      <c r="D93" s="27">
        <v>2000</v>
      </c>
      <c r="E93" s="27">
        <f t="shared" si="1"/>
        <v>-18420.66</v>
      </c>
      <c r="F93" s="13"/>
    </row>
    <row r="94" spans="1:6">
      <c r="A94" s="3">
        <v>92</v>
      </c>
      <c r="B94" s="5" t="s">
        <v>114</v>
      </c>
      <c r="C94" s="27">
        <v>-12218.07</v>
      </c>
      <c r="D94" s="27">
        <v>2000</v>
      </c>
      <c r="E94" s="27">
        <f t="shared" si="1"/>
        <v>-14218.07</v>
      </c>
      <c r="F94" s="13"/>
    </row>
    <row r="95" spans="1:6">
      <c r="A95" s="3">
        <v>93</v>
      </c>
      <c r="B95" s="25" t="s">
        <v>167</v>
      </c>
      <c r="C95" s="27">
        <v>1900</v>
      </c>
      <c r="D95" s="27">
        <v>1000</v>
      </c>
      <c r="E95" s="27">
        <f t="shared" si="1"/>
        <v>900</v>
      </c>
      <c r="F95" s="13"/>
    </row>
    <row r="96" spans="1:6">
      <c r="A96" s="3">
        <v>94</v>
      </c>
      <c r="B96" s="8" t="s">
        <v>115</v>
      </c>
      <c r="C96" s="27">
        <v>-8431.31</v>
      </c>
      <c r="D96" s="27">
        <v>2000</v>
      </c>
      <c r="E96" s="27">
        <f t="shared" si="1"/>
        <v>-10431.31</v>
      </c>
      <c r="F96" s="13"/>
    </row>
    <row r="97" spans="1:6">
      <c r="A97" s="3">
        <v>95</v>
      </c>
      <c r="B97" s="83" t="s">
        <v>116</v>
      </c>
      <c r="C97" s="27">
        <v>-11354</v>
      </c>
      <c r="D97" s="27">
        <v>2000</v>
      </c>
      <c r="E97" s="27">
        <f t="shared" si="1"/>
        <v>-13354</v>
      </c>
      <c r="F97" s="13"/>
    </row>
    <row r="98" spans="1:6">
      <c r="A98" s="3">
        <v>96</v>
      </c>
      <c r="B98" s="83" t="s">
        <v>117</v>
      </c>
      <c r="C98" s="27">
        <v>-11694</v>
      </c>
      <c r="D98" s="27">
        <v>2000</v>
      </c>
      <c r="E98" s="27">
        <f t="shared" si="1"/>
        <v>-13694</v>
      </c>
      <c r="F98" s="13"/>
    </row>
    <row r="99" spans="1:6">
      <c r="A99" s="3">
        <v>97</v>
      </c>
      <c r="B99" s="8" t="s">
        <v>138</v>
      </c>
      <c r="C99" s="27">
        <v>-3900</v>
      </c>
      <c r="D99" s="27">
        <v>2000</v>
      </c>
      <c r="E99" s="27">
        <f t="shared" si="1"/>
        <v>-5900</v>
      </c>
      <c r="F99" s="13"/>
    </row>
    <row r="100" spans="1:6">
      <c r="A100" s="3">
        <v>98</v>
      </c>
      <c r="B100" s="8" t="s">
        <v>118</v>
      </c>
      <c r="C100" s="27">
        <v>-8000</v>
      </c>
      <c r="D100" s="27">
        <v>2000</v>
      </c>
      <c r="E100" s="27">
        <f t="shared" si="1"/>
        <v>-10000</v>
      </c>
      <c r="F100" s="13"/>
    </row>
    <row r="101" spans="1:6">
      <c r="A101" s="3">
        <v>99</v>
      </c>
      <c r="B101" s="8" t="s">
        <v>139</v>
      </c>
      <c r="C101" s="27">
        <v>-2800</v>
      </c>
      <c r="D101" s="27">
        <v>2000</v>
      </c>
      <c r="E101" s="27">
        <f t="shared" si="1"/>
        <v>-4800</v>
      </c>
      <c r="F101" s="13"/>
    </row>
    <row r="102" spans="1:6">
      <c r="A102" s="3">
        <v>100</v>
      </c>
      <c r="B102" s="8" t="s">
        <v>119</v>
      </c>
      <c r="C102" s="27">
        <v>-2490.28</v>
      </c>
      <c r="D102" s="27">
        <v>0</v>
      </c>
      <c r="E102" s="27">
        <f t="shared" si="1"/>
        <v>-2490.28</v>
      </c>
      <c r="F102" s="35" t="s">
        <v>185</v>
      </c>
    </row>
    <row r="103" spans="1:6">
      <c r="A103" s="3">
        <v>101</v>
      </c>
      <c r="B103" s="82" t="s">
        <v>120</v>
      </c>
      <c r="C103" s="27">
        <v>15339.4638215743</v>
      </c>
      <c r="D103" s="27">
        <v>2000</v>
      </c>
      <c r="E103" s="27">
        <f t="shared" si="1"/>
        <v>13339.4638215743</v>
      </c>
      <c r="F103" s="13"/>
    </row>
    <row r="104" spans="1:6">
      <c r="A104" s="3">
        <v>102</v>
      </c>
      <c r="B104" s="25" t="s">
        <v>183</v>
      </c>
      <c r="C104" s="27">
        <v>1000</v>
      </c>
      <c r="D104" s="27">
        <v>0</v>
      </c>
      <c r="E104" s="27">
        <f t="shared" si="1"/>
        <v>1000</v>
      </c>
      <c r="F104" s="39"/>
    </row>
    <row r="105" spans="1:6">
      <c r="A105" s="3">
        <v>103</v>
      </c>
      <c r="B105" s="8" t="s">
        <v>121</v>
      </c>
      <c r="C105" s="27">
        <v>40813.41</v>
      </c>
      <c r="D105" s="27">
        <v>0</v>
      </c>
      <c r="E105" s="27">
        <f t="shared" si="1"/>
        <v>40813.41</v>
      </c>
      <c r="F105" s="35" t="s">
        <v>178</v>
      </c>
    </row>
    <row r="106" spans="1:6">
      <c r="A106" s="3">
        <v>104</v>
      </c>
      <c r="B106" s="8" t="s">
        <v>122</v>
      </c>
      <c r="C106" s="27">
        <v>0</v>
      </c>
      <c r="D106" s="27">
        <v>0</v>
      </c>
      <c r="E106" s="27">
        <f t="shared" si="1"/>
        <v>0</v>
      </c>
      <c r="F106" s="35" t="s">
        <v>178</v>
      </c>
    </row>
    <row r="107" spans="1:6">
      <c r="A107" s="3">
        <v>105</v>
      </c>
      <c r="B107" s="84" t="s">
        <v>124</v>
      </c>
      <c r="C107" s="27">
        <v>-994.714539710145</v>
      </c>
      <c r="D107" s="27">
        <v>0</v>
      </c>
      <c r="E107" s="27">
        <f t="shared" si="1"/>
        <v>-994.714539710145</v>
      </c>
      <c r="F107" s="35"/>
    </row>
    <row r="108" spans="1:6">
      <c r="A108" s="3">
        <v>106</v>
      </c>
      <c r="B108" s="9" t="s">
        <v>125</v>
      </c>
      <c r="C108" s="27">
        <v>1000</v>
      </c>
      <c r="D108" s="27">
        <v>0</v>
      </c>
      <c r="E108" s="27">
        <f t="shared" si="1"/>
        <v>1000</v>
      </c>
      <c r="F108" s="74"/>
    </row>
    <row r="109" spans="1:6">
      <c r="A109" s="12" t="s">
        <v>127</v>
      </c>
      <c r="B109" s="13"/>
      <c r="C109" s="38">
        <v>1717112.5014243</v>
      </c>
      <c r="D109" s="38">
        <f>SUM(D3:D108)</f>
        <v>217500</v>
      </c>
      <c r="E109" s="27">
        <f t="shared" ref="E109" si="2">C109-D109</f>
        <v>1499612.5014243</v>
      </c>
      <c r="F109" s="13"/>
    </row>
  </sheetData>
  <mergeCells count="1">
    <mergeCell ref="A1:F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49" customWidth="1"/>
    <col min="6" max="6" width="12" customWidth="1"/>
    <col min="7" max="9" width="12" style="49" customWidth="1"/>
    <col min="10" max="10" width="12" style="50" customWidth="1"/>
    <col min="11" max="14" width="12" style="49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ht="20.25" spans="1:20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8" spans="1:20">
      <c r="A2" s="2" t="s">
        <v>18</v>
      </c>
      <c r="B2" s="2" t="s">
        <v>19</v>
      </c>
      <c r="C2" s="2" t="s">
        <v>187</v>
      </c>
      <c r="D2" s="2" t="s">
        <v>188</v>
      </c>
      <c r="E2" s="51" t="s">
        <v>189</v>
      </c>
      <c r="F2" s="2" t="s">
        <v>190</v>
      </c>
      <c r="G2" s="51" t="s">
        <v>191</v>
      </c>
      <c r="H2" s="51" t="s">
        <v>192</v>
      </c>
      <c r="I2" s="51" t="s">
        <v>193</v>
      </c>
      <c r="J2" s="58" t="s">
        <v>194</v>
      </c>
      <c r="K2" s="51" t="s">
        <v>195</v>
      </c>
      <c r="L2" s="51" t="s">
        <v>196</v>
      </c>
      <c r="M2" s="51" t="s">
        <v>197</v>
      </c>
      <c r="N2" s="51" t="s">
        <v>198</v>
      </c>
      <c r="O2" s="2" t="s">
        <v>199</v>
      </c>
      <c r="P2" s="2" t="s">
        <v>200</v>
      </c>
      <c r="Q2" s="2" t="s">
        <v>201</v>
      </c>
      <c r="R2" s="2" t="s">
        <v>202</v>
      </c>
      <c r="S2" s="2" t="s">
        <v>203</v>
      </c>
      <c r="T2" s="28" t="s">
        <v>23</v>
      </c>
    </row>
    <row r="3" spans="1:20">
      <c r="A3" s="3">
        <v>1</v>
      </c>
      <c r="B3" s="3" t="s">
        <v>24</v>
      </c>
      <c r="C3" s="52">
        <v>19375.4952653195</v>
      </c>
      <c r="D3" s="33"/>
      <c r="E3" s="53"/>
      <c r="F3" s="53"/>
      <c r="G3" s="53"/>
      <c r="H3" s="53">
        <v>1500</v>
      </c>
      <c r="I3" s="53">
        <v>4000</v>
      </c>
      <c r="J3" s="59">
        <v>1350</v>
      </c>
      <c r="K3" s="53">
        <v>5000</v>
      </c>
      <c r="L3" s="53">
        <v>200</v>
      </c>
      <c r="M3" s="53">
        <v>200</v>
      </c>
      <c r="N3" s="53">
        <v>200</v>
      </c>
      <c r="O3" s="33"/>
      <c r="P3" s="33"/>
      <c r="Q3" s="27">
        <v>65285.7</v>
      </c>
      <c r="R3" s="27">
        <v>3000</v>
      </c>
      <c r="S3" s="27">
        <f t="shared" ref="S3:S66" si="0">C3+D3+E3+F3+G3+H3+I3+J3+K3+L3+M3+N3+O3+P3+Q3-R3</f>
        <v>94111.1952653195</v>
      </c>
      <c r="T3" s="13"/>
    </row>
    <row r="4" spans="1:20">
      <c r="A4" s="3">
        <v>2</v>
      </c>
      <c r="B4" s="82" t="s">
        <v>25</v>
      </c>
      <c r="C4" s="54">
        <v>30784.2079716842</v>
      </c>
      <c r="D4" s="43"/>
      <c r="E4" s="55"/>
      <c r="F4" s="55"/>
      <c r="G4" s="55"/>
      <c r="H4" s="55"/>
      <c r="I4" s="55"/>
      <c r="J4" s="60">
        <v>3150</v>
      </c>
      <c r="K4" s="55">
        <v>5000</v>
      </c>
      <c r="L4" s="55"/>
      <c r="M4" s="55"/>
      <c r="N4" s="55"/>
      <c r="O4" s="43"/>
      <c r="P4" s="43"/>
      <c r="Q4" s="27">
        <v>17093.3751922173</v>
      </c>
      <c r="R4" s="27">
        <v>3000</v>
      </c>
      <c r="S4" s="27">
        <f t="shared" si="0"/>
        <v>53027.5831639015</v>
      </c>
      <c r="T4" s="13"/>
    </row>
    <row r="5" spans="1:20">
      <c r="A5" s="3">
        <v>3</v>
      </c>
      <c r="B5" s="25" t="s">
        <v>164</v>
      </c>
      <c r="C5" s="56">
        <v>0</v>
      </c>
      <c r="D5" s="44">
        <v>5800</v>
      </c>
      <c r="E5" s="57"/>
      <c r="F5" s="57"/>
      <c r="G5" s="57"/>
      <c r="H5" s="57"/>
      <c r="I5" s="57"/>
      <c r="J5" s="61">
        <v>1800</v>
      </c>
      <c r="K5" s="57"/>
      <c r="L5" s="57"/>
      <c r="M5" s="57"/>
      <c r="N5" s="57"/>
      <c r="O5" s="44">
        <v>400</v>
      </c>
      <c r="P5" s="44"/>
      <c r="Q5" s="27">
        <v>6100</v>
      </c>
      <c r="R5" s="27">
        <v>3000</v>
      </c>
      <c r="S5" s="27">
        <f t="shared" si="0"/>
        <v>11100</v>
      </c>
      <c r="T5" s="13"/>
    </row>
    <row r="6" spans="1:20">
      <c r="A6" s="3">
        <v>4</v>
      </c>
      <c r="B6" s="82" t="s">
        <v>26</v>
      </c>
      <c r="C6" s="54">
        <v>37026.5030393276</v>
      </c>
      <c r="D6" s="43"/>
      <c r="E6" s="55">
        <v>150</v>
      </c>
      <c r="F6" s="55"/>
      <c r="G6" s="55"/>
      <c r="H6" s="55"/>
      <c r="I6" s="55"/>
      <c r="J6" s="60"/>
      <c r="K6" s="55"/>
      <c r="L6" s="55">
        <v>200</v>
      </c>
      <c r="M6" s="55"/>
      <c r="N6" s="55"/>
      <c r="O6" s="43"/>
      <c r="P6" s="43"/>
      <c r="Q6" s="27">
        <v>19541.4912668029</v>
      </c>
      <c r="R6" s="27">
        <v>2000</v>
      </c>
      <c r="S6" s="27">
        <f t="shared" si="0"/>
        <v>54917.9943061305</v>
      </c>
      <c r="T6" s="13"/>
    </row>
    <row r="7" spans="1:20">
      <c r="A7" s="3">
        <v>5</v>
      </c>
      <c r="B7" s="82" t="s">
        <v>27</v>
      </c>
      <c r="C7" s="54">
        <v>41666.8787706475</v>
      </c>
      <c r="D7" s="43"/>
      <c r="E7" s="55"/>
      <c r="F7" s="55"/>
      <c r="G7" s="55"/>
      <c r="H7" s="55">
        <v>3000</v>
      </c>
      <c r="I7" s="55"/>
      <c r="J7" s="60">
        <v>1500</v>
      </c>
      <c r="K7" s="55">
        <v>5000</v>
      </c>
      <c r="L7" s="55"/>
      <c r="M7" s="55"/>
      <c r="N7" s="55"/>
      <c r="O7" s="43"/>
      <c r="P7" s="43"/>
      <c r="Q7" s="27">
        <v>28102.2913691341</v>
      </c>
      <c r="R7" s="27">
        <v>3000</v>
      </c>
      <c r="S7" s="27">
        <f t="shared" si="0"/>
        <v>76269.1701397816</v>
      </c>
      <c r="T7" s="13"/>
    </row>
    <row r="8" spans="1:20">
      <c r="A8" s="3">
        <v>6</v>
      </c>
      <c r="B8" s="82" t="s">
        <v>28</v>
      </c>
      <c r="C8" s="54">
        <v>51474.1420536121</v>
      </c>
      <c r="D8" s="43"/>
      <c r="E8" s="55"/>
      <c r="F8" s="55"/>
      <c r="G8" s="55"/>
      <c r="H8" s="55"/>
      <c r="I8" s="55"/>
      <c r="J8" s="60">
        <v>550</v>
      </c>
      <c r="K8" s="55"/>
      <c r="L8" s="55"/>
      <c r="M8" s="55"/>
      <c r="N8" s="55"/>
      <c r="O8" s="43"/>
      <c r="P8" s="43"/>
      <c r="Q8" s="27">
        <v>33250.1861505065</v>
      </c>
      <c r="R8" s="27">
        <v>3000</v>
      </c>
      <c r="S8" s="27">
        <f t="shared" si="0"/>
        <v>82274.3282041186</v>
      </c>
      <c r="T8" s="13"/>
    </row>
    <row r="9" spans="1:20">
      <c r="A9" s="3">
        <v>7</v>
      </c>
      <c r="B9" s="82" t="s">
        <v>29</v>
      </c>
      <c r="C9" s="54">
        <v>30736.6115644112</v>
      </c>
      <c r="D9" s="43"/>
      <c r="E9" s="55">
        <v>150</v>
      </c>
      <c r="F9" s="55">
        <v>300</v>
      </c>
      <c r="G9" s="55"/>
      <c r="H9" s="55"/>
      <c r="I9" s="55"/>
      <c r="J9" s="60"/>
      <c r="K9" s="55"/>
      <c r="L9" s="55"/>
      <c r="M9" s="55"/>
      <c r="N9" s="55"/>
      <c r="O9" s="43"/>
      <c r="P9" s="43"/>
      <c r="Q9" s="27">
        <v>10076.3281024511</v>
      </c>
      <c r="R9" s="27">
        <v>2000</v>
      </c>
      <c r="S9" s="27">
        <f t="shared" si="0"/>
        <v>39262.9396668623</v>
      </c>
      <c r="T9" s="13"/>
    </row>
    <row r="10" spans="1:20">
      <c r="A10" s="3">
        <v>8</v>
      </c>
      <c r="B10" s="82" t="s">
        <v>30</v>
      </c>
      <c r="C10" s="54">
        <v>32811.2470286919</v>
      </c>
      <c r="D10" s="43"/>
      <c r="E10" s="55">
        <v>150</v>
      </c>
      <c r="F10" s="55"/>
      <c r="G10" s="55"/>
      <c r="H10" s="55"/>
      <c r="I10" s="55"/>
      <c r="J10" s="60"/>
      <c r="K10" s="55"/>
      <c r="L10" s="55"/>
      <c r="M10" s="55"/>
      <c r="N10" s="55"/>
      <c r="O10" s="43"/>
      <c r="P10" s="43"/>
      <c r="Q10" s="27">
        <v>-3684.78973663798</v>
      </c>
      <c r="R10" s="27">
        <v>2000</v>
      </c>
      <c r="S10" s="27">
        <f t="shared" si="0"/>
        <v>27276.4572920539</v>
      </c>
      <c r="T10" s="13"/>
    </row>
    <row r="11" spans="1:20">
      <c r="A11" s="3">
        <v>9</v>
      </c>
      <c r="B11" s="82" t="s">
        <v>31</v>
      </c>
      <c r="C11" s="54">
        <v>17274.2703119097</v>
      </c>
      <c r="D11" s="43"/>
      <c r="E11" s="55"/>
      <c r="F11" s="55">
        <v>300</v>
      </c>
      <c r="G11" s="55"/>
      <c r="H11" s="55"/>
      <c r="I11" s="55"/>
      <c r="J11" s="60"/>
      <c r="K11" s="55"/>
      <c r="L11" s="55"/>
      <c r="M11" s="55"/>
      <c r="N11" s="55"/>
      <c r="O11" s="43"/>
      <c r="P11" s="43"/>
      <c r="Q11" s="27">
        <v>2760.6334389114</v>
      </c>
      <c r="R11" s="27">
        <v>2000</v>
      </c>
      <c r="S11" s="27">
        <f t="shared" si="0"/>
        <v>18334.9037508211</v>
      </c>
      <c r="T11" s="13"/>
    </row>
    <row r="12" spans="1:20">
      <c r="A12" s="3">
        <v>10</v>
      </c>
      <c r="B12" s="82" t="s">
        <v>32</v>
      </c>
      <c r="C12" s="54">
        <v>22961.243943393</v>
      </c>
      <c r="D12" s="43"/>
      <c r="E12" s="55"/>
      <c r="F12" s="55"/>
      <c r="G12" s="55"/>
      <c r="H12" s="55"/>
      <c r="I12" s="55"/>
      <c r="J12" s="60"/>
      <c r="K12" s="55"/>
      <c r="L12" s="55"/>
      <c r="M12" s="55"/>
      <c r="N12" s="55"/>
      <c r="O12" s="43"/>
      <c r="P12" s="43"/>
      <c r="Q12" s="27">
        <v>-519.556322868306</v>
      </c>
      <c r="R12" s="27">
        <v>2900</v>
      </c>
      <c r="S12" s="27">
        <f t="shared" si="0"/>
        <v>19541.6876205247</v>
      </c>
      <c r="T12" s="13"/>
    </row>
    <row r="13" spans="1:20">
      <c r="A13" s="3">
        <v>11</v>
      </c>
      <c r="B13" s="82" t="s">
        <v>33</v>
      </c>
      <c r="C13" s="54">
        <v>29763.563985234</v>
      </c>
      <c r="D13" s="43"/>
      <c r="E13" s="55"/>
      <c r="F13" s="55"/>
      <c r="G13" s="55"/>
      <c r="H13" s="55"/>
      <c r="I13" s="55"/>
      <c r="J13" s="60">
        <v>1800</v>
      </c>
      <c r="K13" s="55">
        <v>6000</v>
      </c>
      <c r="L13" s="55">
        <v>800</v>
      </c>
      <c r="M13" s="55">
        <v>200</v>
      </c>
      <c r="N13" s="55">
        <v>200</v>
      </c>
      <c r="O13" s="43"/>
      <c r="P13" s="43"/>
      <c r="Q13" s="27">
        <v>9883.59826001396</v>
      </c>
      <c r="R13" s="27">
        <v>2000</v>
      </c>
      <c r="S13" s="27">
        <f t="shared" si="0"/>
        <v>46647.162245248</v>
      </c>
      <c r="T13" s="13"/>
    </row>
    <row r="14" spans="1:20">
      <c r="A14" s="3">
        <v>12</v>
      </c>
      <c r="B14" s="82" t="s">
        <v>34</v>
      </c>
      <c r="C14" s="54">
        <v>23359.6968220184</v>
      </c>
      <c r="D14" s="43"/>
      <c r="E14" s="55"/>
      <c r="F14" s="55"/>
      <c r="G14" s="55"/>
      <c r="H14" s="55"/>
      <c r="I14" s="55"/>
      <c r="J14" s="60"/>
      <c r="K14" s="55">
        <v>4000</v>
      </c>
      <c r="L14" s="55">
        <v>200</v>
      </c>
      <c r="M14" s="55"/>
      <c r="N14" s="55"/>
      <c r="O14" s="43"/>
      <c r="P14" s="43"/>
      <c r="Q14" s="27">
        <v>5665.27254660468</v>
      </c>
      <c r="R14" s="27">
        <v>2000</v>
      </c>
      <c r="S14" s="27">
        <f t="shared" si="0"/>
        <v>31224.9693686231</v>
      </c>
      <c r="T14" s="13"/>
    </row>
    <row r="15" spans="1:20">
      <c r="A15" s="3">
        <v>13</v>
      </c>
      <c r="B15" s="82" t="s">
        <v>35</v>
      </c>
      <c r="C15" s="54">
        <v>9032.9562310994</v>
      </c>
      <c r="D15" s="43"/>
      <c r="E15" s="55"/>
      <c r="F15" s="55"/>
      <c r="G15" s="55"/>
      <c r="H15" s="55"/>
      <c r="I15" s="55"/>
      <c r="J15" s="60"/>
      <c r="K15" s="55"/>
      <c r="L15" s="55"/>
      <c r="M15" s="55"/>
      <c r="N15" s="55"/>
      <c r="O15" s="43"/>
      <c r="P15" s="43"/>
      <c r="Q15" s="27">
        <v>-3097.33937964713</v>
      </c>
      <c r="R15" s="27">
        <v>0</v>
      </c>
      <c r="S15" s="27">
        <f t="shared" si="0"/>
        <v>5935.61685145227</v>
      </c>
      <c r="T15" s="13"/>
    </row>
    <row r="16" spans="1:20">
      <c r="A16" s="3">
        <v>14</v>
      </c>
      <c r="B16" s="82" t="s">
        <v>36</v>
      </c>
      <c r="C16" s="54">
        <v>18231.2820245461</v>
      </c>
      <c r="D16" s="43"/>
      <c r="E16" s="55">
        <v>150</v>
      </c>
      <c r="F16" s="55"/>
      <c r="G16" s="55"/>
      <c r="H16" s="55"/>
      <c r="I16" s="55"/>
      <c r="J16" s="60"/>
      <c r="K16" s="55"/>
      <c r="L16" s="55"/>
      <c r="M16" s="55"/>
      <c r="N16" s="55"/>
      <c r="O16" s="43"/>
      <c r="P16" s="43"/>
      <c r="Q16" s="27">
        <v>-14382.5987341021</v>
      </c>
      <c r="R16" s="27">
        <v>2000</v>
      </c>
      <c r="S16" s="27">
        <f t="shared" si="0"/>
        <v>1998.683290444</v>
      </c>
      <c r="T16" s="13"/>
    </row>
    <row r="17" spans="1:20">
      <c r="A17" s="3">
        <v>15</v>
      </c>
      <c r="B17" s="82" t="s">
        <v>37</v>
      </c>
      <c r="C17" s="54">
        <v>32469.2577369994</v>
      </c>
      <c r="D17" s="43"/>
      <c r="E17" s="55"/>
      <c r="F17" s="55"/>
      <c r="G17" s="55"/>
      <c r="H17" s="55"/>
      <c r="I17" s="55"/>
      <c r="J17" s="60"/>
      <c r="K17" s="55"/>
      <c r="L17" s="55"/>
      <c r="M17" s="55"/>
      <c r="N17" s="55"/>
      <c r="O17" s="43"/>
      <c r="P17" s="43"/>
      <c r="Q17" s="27">
        <v>16337.8040361943</v>
      </c>
      <c r="R17" s="27">
        <v>2000</v>
      </c>
      <c r="S17" s="27">
        <f t="shared" si="0"/>
        <v>46807.0617731937</v>
      </c>
      <c r="T17" s="13"/>
    </row>
    <row r="18" spans="1:20">
      <c r="A18" s="3">
        <v>16</v>
      </c>
      <c r="B18" s="82" t="s">
        <v>38</v>
      </c>
      <c r="C18" s="54">
        <v>48576.5588544528</v>
      </c>
      <c r="D18" s="43"/>
      <c r="E18" s="55"/>
      <c r="F18" s="55"/>
      <c r="G18" s="55"/>
      <c r="H18" s="55">
        <v>1500</v>
      </c>
      <c r="I18" s="55"/>
      <c r="J18" s="60"/>
      <c r="K18" s="55">
        <v>8000</v>
      </c>
      <c r="L18" s="55">
        <v>600</v>
      </c>
      <c r="M18" s="55">
        <v>200</v>
      </c>
      <c r="N18" s="55">
        <v>200</v>
      </c>
      <c r="O18" s="43"/>
      <c r="P18" s="43"/>
      <c r="Q18" s="27">
        <v>58165.6487531011</v>
      </c>
      <c r="R18" s="27">
        <v>3000</v>
      </c>
      <c r="S18" s="27">
        <f t="shared" si="0"/>
        <v>114242.207607554</v>
      </c>
      <c r="T18" s="13"/>
    </row>
    <row r="19" spans="1:20">
      <c r="A19" s="3">
        <v>17</v>
      </c>
      <c r="B19" s="82" t="s">
        <v>39</v>
      </c>
      <c r="C19" s="54">
        <v>16535.9050109846</v>
      </c>
      <c r="D19" s="43"/>
      <c r="E19" s="55"/>
      <c r="F19" s="55"/>
      <c r="G19" s="55"/>
      <c r="H19" s="55"/>
      <c r="I19" s="55"/>
      <c r="J19" s="60"/>
      <c r="K19" s="55">
        <v>2000</v>
      </c>
      <c r="L19" s="55"/>
      <c r="M19" s="55"/>
      <c r="N19" s="55"/>
      <c r="O19" s="43"/>
      <c r="P19" s="43"/>
      <c r="Q19" s="27">
        <v>14466.12314551</v>
      </c>
      <c r="R19" s="27">
        <v>2000</v>
      </c>
      <c r="S19" s="27">
        <f t="shared" si="0"/>
        <v>31002.0281564946</v>
      </c>
      <c r="T19" s="13"/>
    </row>
    <row r="20" spans="1:20">
      <c r="A20" s="3">
        <v>18</v>
      </c>
      <c r="B20" s="82" t="s">
        <v>40</v>
      </c>
      <c r="C20" s="54">
        <v>31685.1600400997</v>
      </c>
      <c r="D20" s="43"/>
      <c r="E20" s="55"/>
      <c r="F20" s="55"/>
      <c r="G20" s="55"/>
      <c r="H20" s="55"/>
      <c r="I20" s="55"/>
      <c r="J20" s="60"/>
      <c r="K20" s="55"/>
      <c r="L20" s="55"/>
      <c r="M20" s="55"/>
      <c r="N20" s="55"/>
      <c r="O20" s="43"/>
      <c r="P20" s="43"/>
      <c r="Q20" s="27">
        <v>7735.60559675281</v>
      </c>
      <c r="R20" s="27">
        <v>2500</v>
      </c>
      <c r="S20" s="27">
        <f t="shared" si="0"/>
        <v>36920.7656368525</v>
      </c>
      <c r="T20" s="13"/>
    </row>
    <row r="21" spans="1:20">
      <c r="A21" s="3">
        <v>19</v>
      </c>
      <c r="B21" s="82" t="s">
        <v>41</v>
      </c>
      <c r="C21" s="54">
        <v>25889.4337731825</v>
      </c>
      <c r="D21" s="43"/>
      <c r="E21" s="55"/>
      <c r="F21" s="55"/>
      <c r="G21" s="55"/>
      <c r="H21" s="55">
        <v>1500</v>
      </c>
      <c r="I21" s="55"/>
      <c r="J21" s="60"/>
      <c r="K21" s="55">
        <v>7000</v>
      </c>
      <c r="L21" s="55">
        <v>600</v>
      </c>
      <c r="M21" s="55"/>
      <c r="N21" s="55"/>
      <c r="O21" s="43"/>
      <c r="P21" s="43"/>
      <c r="Q21" s="27">
        <v>35717.856624999</v>
      </c>
      <c r="R21" s="27">
        <v>2000</v>
      </c>
      <c r="S21" s="27">
        <f t="shared" si="0"/>
        <v>68707.2903981815</v>
      </c>
      <c r="T21" s="13"/>
    </row>
    <row r="22" spans="1:20">
      <c r="A22" s="3">
        <v>20</v>
      </c>
      <c r="B22" s="82" t="s">
        <v>42</v>
      </c>
      <c r="C22" s="54">
        <v>46410.7885734276</v>
      </c>
      <c r="D22" s="43"/>
      <c r="E22" s="55"/>
      <c r="F22" s="55"/>
      <c r="G22" s="55"/>
      <c r="H22" s="55">
        <v>1500</v>
      </c>
      <c r="I22" s="55">
        <v>6000</v>
      </c>
      <c r="J22" s="60"/>
      <c r="K22" s="55">
        <v>6000</v>
      </c>
      <c r="L22" s="55"/>
      <c r="M22" s="55"/>
      <c r="N22" s="55"/>
      <c r="O22" s="43"/>
      <c r="P22" s="43"/>
      <c r="Q22" s="27">
        <v>60562.3178778815</v>
      </c>
      <c r="R22" s="27">
        <v>4000</v>
      </c>
      <c r="S22" s="27">
        <f t="shared" si="0"/>
        <v>116473.106451309</v>
      </c>
      <c r="T22" s="13"/>
    </row>
    <row r="23" spans="1:20">
      <c r="A23" s="3">
        <v>21</v>
      </c>
      <c r="B23" s="82" t="s">
        <v>43</v>
      </c>
      <c r="C23" s="54">
        <v>36855.050768579</v>
      </c>
      <c r="D23" s="43"/>
      <c r="E23" s="55"/>
      <c r="F23" s="55">
        <v>300</v>
      </c>
      <c r="G23" s="55"/>
      <c r="H23" s="55"/>
      <c r="I23" s="55"/>
      <c r="J23" s="60"/>
      <c r="K23" s="55"/>
      <c r="L23" s="55"/>
      <c r="M23" s="55"/>
      <c r="N23" s="55"/>
      <c r="O23" s="43"/>
      <c r="P23" s="43"/>
      <c r="Q23" s="27">
        <v>26609.0303237617</v>
      </c>
      <c r="R23" s="27">
        <v>2000</v>
      </c>
      <c r="S23" s="27">
        <f t="shared" si="0"/>
        <v>61764.0810923407</v>
      </c>
      <c r="T23" s="13"/>
    </row>
    <row r="24" spans="1:20">
      <c r="A24" s="3">
        <v>22</v>
      </c>
      <c r="B24" s="82" t="s">
        <v>44</v>
      </c>
      <c r="C24" s="54">
        <v>24418.4348230846</v>
      </c>
      <c r="D24" s="43"/>
      <c r="E24" s="55"/>
      <c r="F24" s="55"/>
      <c r="G24" s="55"/>
      <c r="H24" s="55">
        <v>3000</v>
      </c>
      <c r="I24" s="55"/>
      <c r="J24" s="60"/>
      <c r="K24" s="55">
        <v>6000</v>
      </c>
      <c r="L24" s="55"/>
      <c r="M24" s="55">
        <v>200</v>
      </c>
      <c r="N24" s="55"/>
      <c r="O24" s="43"/>
      <c r="P24" s="43"/>
      <c r="Q24" s="27">
        <v>10061.2784693842</v>
      </c>
      <c r="R24" s="27">
        <v>2000</v>
      </c>
      <c r="S24" s="27">
        <f t="shared" si="0"/>
        <v>41679.7132924688</v>
      </c>
      <c r="T24" s="13"/>
    </row>
    <row r="25" spans="1:20">
      <c r="A25" s="3">
        <v>23</v>
      </c>
      <c r="B25" s="82" t="s">
        <v>45</v>
      </c>
      <c r="C25" s="54">
        <v>24398.0635135558</v>
      </c>
      <c r="D25" s="43"/>
      <c r="E25" s="55"/>
      <c r="F25" s="55"/>
      <c r="G25" s="55"/>
      <c r="H25" s="55"/>
      <c r="I25" s="55"/>
      <c r="J25" s="60"/>
      <c r="K25" s="55"/>
      <c r="L25" s="55"/>
      <c r="M25" s="55"/>
      <c r="N25" s="55"/>
      <c r="O25" s="43"/>
      <c r="P25" s="43"/>
      <c r="Q25" s="27">
        <v>-502.95536174918</v>
      </c>
      <c r="R25" s="27">
        <v>1900</v>
      </c>
      <c r="S25" s="27">
        <f t="shared" si="0"/>
        <v>21995.1081518066</v>
      </c>
      <c r="T25" s="13"/>
    </row>
    <row r="26" spans="1:20">
      <c r="A26" s="3">
        <v>24</v>
      </c>
      <c r="B26" s="82" t="s">
        <v>46</v>
      </c>
      <c r="C26" s="54">
        <v>63517.941524098</v>
      </c>
      <c r="D26" s="43"/>
      <c r="E26" s="55">
        <v>150</v>
      </c>
      <c r="F26" s="55"/>
      <c r="G26" s="55"/>
      <c r="H26" s="55"/>
      <c r="I26" s="55">
        <v>4000</v>
      </c>
      <c r="J26" s="60"/>
      <c r="K26" s="55">
        <v>7000</v>
      </c>
      <c r="L26" s="55">
        <v>200</v>
      </c>
      <c r="M26" s="55"/>
      <c r="N26" s="55"/>
      <c r="O26" s="43"/>
      <c r="P26" s="43"/>
      <c r="Q26" s="27">
        <v>8975.67279017277</v>
      </c>
      <c r="R26" s="27">
        <v>5000</v>
      </c>
      <c r="S26" s="27">
        <f t="shared" si="0"/>
        <v>78843.6143142708</v>
      </c>
      <c r="T26" s="13"/>
    </row>
    <row r="27" spans="1:20">
      <c r="A27" s="3">
        <v>25</v>
      </c>
      <c r="B27" s="82" t="s">
        <v>47</v>
      </c>
      <c r="C27" s="54">
        <v>47998.9798557328</v>
      </c>
      <c r="D27" s="43"/>
      <c r="E27" s="55"/>
      <c r="F27" s="55"/>
      <c r="G27" s="55"/>
      <c r="H27" s="55">
        <v>1500</v>
      </c>
      <c r="I27" s="55"/>
      <c r="J27" s="60">
        <v>1800</v>
      </c>
      <c r="K27" s="55">
        <v>6000</v>
      </c>
      <c r="L27" s="55">
        <v>200</v>
      </c>
      <c r="M27" s="55">
        <v>200</v>
      </c>
      <c r="N27" s="55">
        <v>200</v>
      </c>
      <c r="O27" s="43"/>
      <c r="P27" s="43"/>
      <c r="Q27" s="27">
        <v>32142.4901020899</v>
      </c>
      <c r="R27" s="27">
        <v>3000</v>
      </c>
      <c r="S27" s="27">
        <f t="shared" si="0"/>
        <v>87041.4699578227</v>
      </c>
      <c r="T27" s="13"/>
    </row>
    <row r="28" spans="1:20">
      <c r="A28" s="3">
        <v>26</v>
      </c>
      <c r="B28" s="82" t="s">
        <v>48</v>
      </c>
      <c r="C28" s="54">
        <v>39735.4893903438</v>
      </c>
      <c r="D28" s="43"/>
      <c r="E28" s="55"/>
      <c r="F28" s="55"/>
      <c r="G28" s="55"/>
      <c r="H28" s="55"/>
      <c r="I28" s="55"/>
      <c r="J28" s="60"/>
      <c r="K28" s="55"/>
      <c r="L28" s="55"/>
      <c r="M28" s="55"/>
      <c r="N28" s="55">
        <v>200</v>
      </c>
      <c r="O28" s="43"/>
      <c r="P28" s="43"/>
      <c r="Q28" s="27">
        <v>-1425.41589195939</v>
      </c>
      <c r="R28" s="27">
        <v>2000</v>
      </c>
      <c r="S28" s="27">
        <f t="shared" si="0"/>
        <v>36510.0734983844</v>
      </c>
      <c r="T28" s="13"/>
    </row>
    <row r="29" spans="1:20">
      <c r="A29" s="3">
        <v>27</v>
      </c>
      <c r="B29" s="82" t="s">
        <v>49</v>
      </c>
      <c r="C29" s="54">
        <v>31962.4357180907</v>
      </c>
      <c r="D29" s="43"/>
      <c r="E29" s="55"/>
      <c r="F29" s="55"/>
      <c r="G29" s="55"/>
      <c r="H29" s="55"/>
      <c r="I29" s="55"/>
      <c r="J29" s="60"/>
      <c r="K29" s="55"/>
      <c r="L29" s="55"/>
      <c r="M29" s="55">
        <v>200</v>
      </c>
      <c r="N29" s="55">
        <v>200</v>
      </c>
      <c r="O29" s="43">
        <v>400</v>
      </c>
      <c r="P29" s="43"/>
      <c r="Q29" s="27">
        <v>38778.6032451107</v>
      </c>
      <c r="R29" s="27">
        <v>1900</v>
      </c>
      <c r="S29" s="27">
        <f t="shared" si="0"/>
        <v>69641.0389632014</v>
      </c>
      <c r="T29" s="35"/>
    </row>
    <row r="30" spans="1:20">
      <c r="A30" s="3">
        <v>28</v>
      </c>
      <c r="B30" s="82" t="s">
        <v>50</v>
      </c>
      <c r="C30" s="54">
        <v>26499.1630610773</v>
      </c>
      <c r="D30" s="43"/>
      <c r="E30" s="55"/>
      <c r="F30" s="55">
        <v>300</v>
      </c>
      <c r="G30" s="55"/>
      <c r="H30" s="55"/>
      <c r="I30" s="55"/>
      <c r="J30" s="60"/>
      <c r="K30" s="55"/>
      <c r="L30" s="55"/>
      <c r="M30" s="55"/>
      <c r="N30" s="55"/>
      <c r="O30" s="43">
        <v>400</v>
      </c>
      <c r="P30" s="43"/>
      <c r="Q30" s="27">
        <v>-3935.67978777062</v>
      </c>
      <c r="R30" s="27">
        <v>2000</v>
      </c>
      <c r="S30" s="27">
        <f t="shared" si="0"/>
        <v>21263.4832733067</v>
      </c>
      <c r="T30" s="13"/>
    </row>
    <row r="31" spans="1:20">
      <c r="A31" s="3">
        <v>29</v>
      </c>
      <c r="B31" s="82" t="s">
        <v>51</v>
      </c>
      <c r="C31" s="54">
        <v>15189.3714472067</v>
      </c>
      <c r="D31" s="43"/>
      <c r="E31" s="55">
        <v>150</v>
      </c>
      <c r="F31" s="55">
        <v>300</v>
      </c>
      <c r="G31" s="55"/>
      <c r="H31" s="55"/>
      <c r="I31" s="55"/>
      <c r="J31" s="60"/>
      <c r="K31" s="55"/>
      <c r="L31" s="55"/>
      <c r="M31" s="55"/>
      <c r="N31" s="55"/>
      <c r="O31" s="43"/>
      <c r="P31" s="43"/>
      <c r="Q31" s="27">
        <v>-12046.4285099654</v>
      </c>
      <c r="R31" s="27">
        <v>2400</v>
      </c>
      <c r="S31" s="27">
        <f t="shared" si="0"/>
        <v>1192.9429372413</v>
      </c>
      <c r="T31" s="13"/>
    </row>
    <row r="32" spans="1:20">
      <c r="A32" s="3">
        <v>30</v>
      </c>
      <c r="B32" s="82" t="s">
        <v>52</v>
      </c>
      <c r="C32" s="54">
        <v>48630.9827288443</v>
      </c>
      <c r="D32" s="43"/>
      <c r="E32" s="55">
        <v>150</v>
      </c>
      <c r="F32" s="55"/>
      <c r="G32" s="55"/>
      <c r="H32" s="55"/>
      <c r="I32" s="55">
        <v>4000</v>
      </c>
      <c r="J32" s="60">
        <v>1800</v>
      </c>
      <c r="K32" s="55">
        <v>3000</v>
      </c>
      <c r="L32" s="55">
        <v>200</v>
      </c>
      <c r="M32" s="55"/>
      <c r="N32" s="55"/>
      <c r="O32" s="43"/>
      <c r="P32" s="43"/>
      <c r="Q32" s="27">
        <v>73010.5062151713</v>
      </c>
      <c r="R32" s="27">
        <v>4000</v>
      </c>
      <c r="S32" s="27">
        <f t="shared" si="0"/>
        <v>126791.488944016</v>
      </c>
      <c r="T32" s="13"/>
    </row>
    <row r="33" spans="1:20">
      <c r="A33" s="3">
        <v>31</v>
      </c>
      <c r="B33" s="82" t="s">
        <v>53</v>
      </c>
      <c r="C33" s="54">
        <v>19556.4456252326</v>
      </c>
      <c r="D33" s="43"/>
      <c r="E33" s="55">
        <v>150</v>
      </c>
      <c r="F33" s="55"/>
      <c r="G33" s="55"/>
      <c r="H33" s="55"/>
      <c r="I33" s="55"/>
      <c r="J33" s="60"/>
      <c r="K33" s="55"/>
      <c r="L33" s="55"/>
      <c r="M33" s="55"/>
      <c r="N33" s="55"/>
      <c r="O33" s="43"/>
      <c r="P33" s="43"/>
      <c r="Q33" s="27">
        <v>-14133.9823141832</v>
      </c>
      <c r="R33" s="27">
        <v>2000</v>
      </c>
      <c r="S33" s="27">
        <f t="shared" si="0"/>
        <v>3572.4633110494</v>
      </c>
      <c r="T33" s="13"/>
    </row>
    <row r="34" spans="1:20">
      <c r="A34" s="3">
        <v>32</v>
      </c>
      <c r="B34" s="82" t="s">
        <v>54</v>
      </c>
      <c r="C34" s="54">
        <v>24562.5428219876</v>
      </c>
      <c r="D34" s="43"/>
      <c r="E34" s="55"/>
      <c r="F34" s="55">
        <v>300</v>
      </c>
      <c r="G34" s="55"/>
      <c r="H34" s="55"/>
      <c r="I34" s="55"/>
      <c r="J34" s="60"/>
      <c r="K34" s="55"/>
      <c r="L34" s="55"/>
      <c r="M34" s="55"/>
      <c r="N34" s="55"/>
      <c r="O34" s="43"/>
      <c r="P34" s="43"/>
      <c r="Q34" s="27">
        <v>21539.902497824</v>
      </c>
      <c r="R34" s="27">
        <v>2000</v>
      </c>
      <c r="S34" s="27">
        <f t="shared" si="0"/>
        <v>44402.4453198116</v>
      </c>
      <c r="T34" s="13"/>
    </row>
    <row r="35" spans="1:20">
      <c r="A35" s="3">
        <v>33</v>
      </c>
      <c r="B35" s="82" t="s">
        <v>55</v>
      </c>
      <c r="C35" s="54">
        <v>23116.4965746651</v>
      </c>
      <c r="D35" s="43"/>
      <c r="E35" s="55">
        <v>150</v>
      </c>
      <c r="F35" s="55"/>
      <c r="G35" s="55"/>
      <c r="H35" s="55"/>
      <c r="I35" s="55"/>
      <c r="J35" s="60"/>
      <c r="K35" s="55"/>
      <c r="L35" s="55">
        <v>200</v>
      </c>
      <c r="M35" s="55"/>
      <c r="N35" s="55"/>
      <c r="O35" s="43"/>
      <c r="P35" s="43"/>
      <c r="Q35" s="27">
        <v>3336.51403812865</v>
      </c>
      <c r="R35" s="27">
        <v>2000</v>
      </c>
      <c r="S35" s="27">
        <f t="shared" si="0"/>
        <v>24803.0106127938</v>
      </c>
      <c r="T35" s="13"/>
    </row>
    <row r="36" spans="1:20">
      <c r="A36" s="3">
        <v>34</v>
      </c>
      <c r="B36" s="82" t="s">
        <v>56</v>
      </c>
      <c r="C36" s="54">
        <v>28306.5118648686</v>
      </c>
      <c r="D36" s="43"/>
      <c r="E36" s="55">
        <v>300</v>
      </c>
      <c r="F36" s="55"/>
      <c r="G36" s="55"/>
      <c r="H36" s="55"/>
      <c r="I36" s="55"/>
      <c r="J36" s="60"/>
      <c r="K36" s="55"/>
      <c r="L36" s="55"/>
      <c r="M36" s="55"/>
      <c r="N36" s="55"/>
      <c r="O36" s="43"/>
      <c r="P36" s="43"/>
      <c r="Q36" s="27">
        <v>-2026.66858803305</v>
      </c>
      <c r="R36" s="27">
        <v>2500</v>
      </c>
      <c r="S36" s="27">
        <f t="shared" si="0"/>
        <v>24079.8432768355</v>
      </c>
      <c r="T36" s="13"/>
    </row>
    <row r="37" spans="1:20">
      <c r="A37" s="3">
        <v>35</v>
      </c>
      <c r="B37" s="82" t="s">
        <v>57</v>
      </c>
      <c r="C37" s="54">
        <v>29764.6459055472</v>
      </c>
      <c r="D37" s="43"/>
      <c r="E37" s="55"/>
      <c r="F37" s="55"/>
      <c r="G37" s="55"/>
      <c r="H37" s="55"/>
      <c r="I37" s="55"/>
      <c r="J37" s="60"/>
      <c r="K37" s="55"/>
      <c r="L37" s="55"/>
      <c r="M37" s="55"/>
      <c r="N37" s="55"/>
      <c r="O37" s="43"/>
      <c r="P37" s="43"/>
      <c r="Q37" s="27">
        <v>13676.900994849</v>
      </c>
      <c r="R37" s="27">
        <v>2000</v>
      </c>
      <c r="S37" s="27">
        <f t="shared" si="0"/>
        <v>41441.5469003962</v>
      </c>
      <c r="T37" s="13"/>
    </row>
    <row r="38" spans="1:20">
      <c r="A38" s="3">
        <v>36</v>
      </c>
      <c r="B38" s="82" t="s">
        <v>58</v>
      </c>
      <c r="C38" s="54">
        <v>47686.7098274921</v>
      </c>
      <c r="D38" s="43"/>
      <c r="E38" s="55">
        <v>150</v>
      </c>
      <c r="F38" s="55"/>
      <c r="G38" s="55"/>
      <c r="H38" s="55"/>
      <c r="I38" s="55"/>
      <c r="J38" s="60"/>
      <c r="K38" s="55"/>
      <c r="L38" s="55"/>
      <c r="M38" s="55"/>
      <c r="N38" s="55"/>
      <c r="O38" s="43"/>
      <c r="P38" s="43"/>
      <c r="Q38" s="27">
        <v>26979.6677427337</v>
      </c>
      <c r="R38" s="27">
        <v>2500</v>
      </c>
      <c r="S38" s="27">
        <f t="shared" si="0"/>
        <v>72316.3775702258</v>
      </c>
      <c r="T38" s="13"/>
    </row>
    <row r="39" spans="1:20">
      <c r="A39" s="3">
        <v>37</v>
      </c>
      <c r="B39" s="82" t="s">
        <v>59</v>
      </c>
      <c r="C39" s="54">
        <v>25541.6716400576</v>
      </c>
      <c r="D39" s="43"/>
      <c r="E39" s="55">
        <v>150</v>
      </c>
      <c r="F39" s="55"/>
      <c r="G39" s="55"/>
      <c r="H39" s="55"/>
      <c r="I39" s="55"/>
      <c r="J39" s="60"/>
      <c r="K39" s="55"/>
      <c r="L39" s="55"/>
      <c r="M39" s="55"/>
      <c r="N39" s="55"/>
      <c r="O39" s="43"/>
      <c r="P39" s="43"/>
      <c r="Q39" s="27">
        <v>24945.5661595221</v>
      </c>
      <c r="R39" s="27">
        <v>2000</v>
      </c>
      <c r="S39" s="27">
        <f t="shared" si="0"/>
        <v>48637.2377995797</v>
      </c>
      <c r="T39" s="13"/>
    </row>
    <row r="40" spans="1:20">
      <c r="A40" s="3">
        <v>38</v>
      </c>
      <c r="B40" s="82" t="s">
        <v>60</v>
      </c>
      <c r="C40" s="54">
        <v>33415.7922397563</v>
      </c>
      <c r="D40" s="43"/>
      <c r="E40" s="55"/>
      <c r="F40" s="55"/>
      <c r="G40" s="55"/>
      <c r="H40" s="55"/>
      <c r="I40" s="55"/>
      <c r="J40" s="60"/>
      <c r="K40" s="55"/>
      <c r="L40" s="55"/>
      <c r="M40" s="55"/>
      <c r="N40" s="55"/>
      <c r="O40" s="43"/>
      <c r="P40" s="43"/>
      <c r="Q40" s="27">
        <v>17734.1744495327</v>
      </c>
      <c r="R40" s="27">
        <v>2000</v>
      </c>
      <c r="S40" s="27">
        <f t="shared" si="0"/>
        <v>49149.966689289</v>
      </c>
      <c r="T40" s="13"/>
    </row>
    <row r="41" spans="1:20">
      <c r="A41" s="3">
        <v>39</v>
      </c>
      <c r="B41" s="82" t="s">
        <v>61</v>
      </c>
      <c r="C41" s="54">
        <v>43165.1200089322</v>
      </c>
      <c r="D41" s="43"/>
      <c r="E41" s="55">
        <v>150</v>
      </c>
      <c r="F41" s="55"/>
      <c r="G41" s="55"/>
      <c r="H41" s="55"/>
      <c r="I41" s="55"/>
      <c r="J41" s="60">
        <v>900</v>
      </c>
      <c r="K41" s="55"/>
      <c r="L41" s="55">
        <v>200</v>
      </c>
      <c r="M41" s="55"/>
      <c r="N41" s="55"/>
      <c r="O41" s="43"/>
      <c r="P41" s="43"/>
      <c r="Q41" s="27">
        <v>23136.4220623206</v>
      </c>
      <c r="R41" s="27">
        <v>3000</v>
      </c>
      <c r="S41" s="27">
        <f t="shared" si="0"/>
        <v>64551.5420712528</v>
      </c>
      <c r="T41" s="13"/>
    </row>
    <row r="42" spans="1:20">
      <c r="A42" s="3">
        <v>40</v>
      </c>
      <c r="B42" s="82" t="s">
        <v>62</v>
      </c>
      <c r="C42" s="54">
        <v>32402.8427651767</v>
      </c>
      <c r="D42" s="43"/>
      <c r="E42" s="55"/>
      <c r="F42" s="55"/>
      <c r="G42" s="55"/>
      <c r="H42" s="55"/>
      <c r="I42" s="55"/>
      <c r="J42" s="60"/>
      <c r="K42" s="55"/>
      <c r="L42" s="55"/>
      <c r="M42" s="55"/>
      <c r="N42" s="55"/>
      <c r="O42" s="43"/>
      <c r="P42" s="43"/>
      <c r="Q42" s="27">
        <v>29324.6399304432</v>
      </c>
      <c r="R42" s="27">
        <v>2300</v>
      </c>
      <c r="S42" s="27">
        <f t="shared" si="0"/>
        <v>59427.4826956199</v>
      </c>
      <c r="T42" s="13"/>
    </row>
    <row r="43" spans="1:20">
      <c r="A43" s="3">
        <v>41</v>
      </c>
      <c r="B43" s="82" t="s">
        <v>64</v>
      </c>
      <c r="C43" s="54">
        <v>34040.351605272</v>
      </c>
      <c r="D43" s="43"/>
      <c r="E43" s="55"/>
      <c r="F43" s="55"/>
      <c r="G43" s="55"/>
      <c r="H43" s="55"/>
      <c r="I43" s="55"/>
      <c r="J43" s="60"/>
      <c r="K43" s="55"/>
      <c r="L43" s="55"/>
      <c r="M43" s="55"/>
      <c r="N43" s="55"/>
      <c r="O43" s="43"/>
      <c r="P43" s="43"/>
      <c r="Q43" s="27">
        <v>13474.9250062526</v>
      </c>
      <c r="R43" s="34">
        <v>3500</v>
      </c>
      <c r="S43" s="27">
        <f t="shared" si="0"/>
        <v>44015.2766115246</v>
      </c>
      <c r="T43" s="13"/>
    </row>
    <row r="44" spans="1:20">
      <c r="A44" s="3">
        <v>42</v>
      </c>
      <c r="B44" s="82" t="s">
        <v>65</v>
      </c>
      <c r="C44" s="54">
        <v>16209.0973347704</v>
      </c>
      <c r="D44" s="43"/>
      <c r="E44" s="55">
        <v>300</v>
      </c>
      <c r="F44" s="55"/>
      <c r="G44" s="55"/>
      <c r="H44" s="55"/>
      <c r="I44" s="55"/>
      <c r="J44" s="60"/>
      <c r="K44" s="55"/>
      <c r="L44" s="55"/>
      <c r="M44" s="55"/>
      <c r="N44" s="55"/>
      <c r="O44" s="43"/>
      <c r="P44" s="43"/>
      <c r="Q44" s="27">
        <v>-10999.2426190356</v>
      </c>
      <c r="R44" s="27">
        <v>1900</v>
      </c>
      <c r="S44" s="27">
        <f t="shared" si="0"/>
        <v>3609.8547157348</v>
      </c>
      <c r="T44" s="13"/>
    </row>
    <row r="45" spans="1:20">
      <c r="A45" s="3">
        <v>43</v>
      </c>
      <c r="B45" s="82" t="s">
        <v>66</v>
      </c>
      <c r="C45" s="54">
        <v>40716.7851801575</v>
      </c>
      <c r="D45" s="43"/>
      <c r="E45" s="55">
        <v>150</v>
      </c>
      <c r="F45" s="55"/>
      <c r="G45" s="55"/>
      <c r="H45" s="55"/>
      <c r="I45" s="55"/>
      <c r="J45" s="60"/>
      <c r="K45" s="55"/>
      <c r="L45" s="55"/>
      <c r="M45" s="55"/>
      <c r="N45" s="55"/>
      <c r="O45" s="43"/>
      <c r="P45" s="43"/>
      <c r="Q45" s="27">
        <v>38953.7053973206</v>
      </c>
      <c r="R45" s="27">
        <v>3000</v>
      </c>
      <c r="S45" s="27">
        <f t="shared" si="0"/>
        <v>76820.4905774781</v>
      </c>
      <c r="T45" s="13"/>
    </row>
    <row r="46" spans="1:20">
      <c r="A46" s="3">
        <v>44</v>
      </c>
      <c r="B46" s="82" t="s">
        <v>67</v>
      </c>
      <c r="C46" s="54">
        <v>39548.1027272015</v>
      </c>
      <c r="D46" s="43"/>
      <c r="E46" s="55">
        <v>300</v>
      </c>
      <c r="F46" s="55"/>
      <c r="G46" s="55"/>
      <c r="H46" s="55"/>
      <c r="I46" s="55"/>
      <c r="J46" s="60">
        <v>600</v>
      </c>
      <c r="K46" s="55"/>
      <c r="L46" s="55"/>
      <c r="M46" s="55"/>
      <c r="N46" s="55"/>
      <c r="O46" s="43"/>
      <c r="P46" s="43"/>
      <c r="Q46" s="27">
        <v>26753.7708061309</v>
      </c>
      <c r="R46" s="27">
        <v>3000</v>
      </c>
      <c r="S46" s="27">
        <f t="shared" si="0"/>
        <v>64201.8735333324</v>
      </c>
      <c r="T46" s="13"/>
    </row>
    <row r="47" spans="1:20">
      <c r="A47" s="3">
        <v>45</v>
      </c>
      <c r="B47" s="82" t="s">
        <v>68</v>
      </c>
      <c r="C47" s="54">
        <v>27818.9063352023</v>
      </c>
      <c r="D47" s="43"/>
      <c r="E47" s="55">
        <v>150</v>
      </c>
      <c r="F47" s="55"/>
      <c r="G47" s="55"/>
      <c r="H47" s="55"/>
      <c r="I47" s="55"/>
      <c r="J47" s="60">
        <v>900</v>
      </c>
      <c r="K47" s="55"/>
      <c r="L47" s="55"/>
      <c r="M47" s="55"/>
      <c r="N47" s="55"/>
      <c r="O47" s="43"/>
      <c r="P47" s="43"/>
      <c r="Q47" s="27">
        <v>11448.6382538047</v>
      </c>
      <c r="R47" s="27">
        <v>2000</v>
      </c>
      <c r="S47" s="27">
        <f t="shared" si="0"/>
        <v>38317.544589007</v>
      </c>
      <c r="T47" s="13"/>
    </row>
    <row r="48" spans="1:20">
      <c r="A48" s="3">
        <v>46</v>
      </c>
      <c r="B48" s="82" t="s">
        <v>69</v>
      </c>
      <c r="C48" s="54">
        <v>32777.9530089754</v>
      </c>
      <c r="D48" s="43"/>
      <c r="E48" s="55">
        <v>300</v>
      </c>
      <c r="F48" s="55"/>
      <c r="G48" s="55"/>
      <c r="H48" s="55"/>
      <c r="I48" s="55"/>
      <c r="J48" s="60"/>
      <c r="K48" s="55"/>
      <c r="L48" s="55"/>
      <c r="M48" s="55"/>
      <c r="N48" s="55"/>
      <c r="O48" s="43"/>
      <c r="P48" s="43"/>
      <c r="Q48" s="27">
        <v>21758.3347864844</v>
      </c>
      <c r="R48" s="27">
        <v>2300</v>
      </c>
      <c r="S48" s="27">
        <f t="shared" si="0"/>
        <v>52536.2877954598</v>
      </c>
      <c r="T48" s="13"/>
    </row>
    <row r="49" spans="1:20">
      <c r="A49" s="3">
        <v>47</v>
      </c>
      <c r="B49" s="82" t="s">
        <v>70</v>
      </c>
      <c r="C49" s="54">
        <v>22356.0134104161</v>
      </c>
      <c r="D49" s="43"/>
      <c r="E49" s="55"/>
      <c r="F49" s="55"/>
      <c r="G49" s="55"/>
      <c r="H49" s="55"/>
      <c r="I49" s="55"/>
      <c r="J49" s="60"/>
      <c r="K49" s="55"/>
      <c r="L49" s="55"/>
      <c r="M49" s="55"/>
      <c r="N49" s="55"/>
      <c r="O49" s="43"/>
      <c r="P49" s="43"/>
      <c r="Q49" s="27">
        <v>-14814.1564682545</v>
      </c>
      <c r="R49" s="27">
        <v>2000</v>
      </c>
      <c r="S49" s="27">
        <f t="shared" si="0"/>
        <v>5541.8569421616</v>
      </c>
      <c r="T49" s="13"/>
    </row>
    <row r="50" spans="1:20">
      <c r="A50" s="3">
        <v>48</v>
      </c>
      <c r="B50" s="82" t="s">
        <v>71</v>
      </c>
      <c r="C50" s="54">
        <v>30443.9334406739</v>
      </c>
      <c r="D50" s="43"/>
      <c r="E50" s="55">
        <v>150</v>
      </c>
      <c r="F50" s="55"/>
      <c r="G50" s="55"/>
      <c r="H50" s="55"/>
      <c r="I50" s="55"/>
      <c r="J50" s="60"/>
      <c r="K50" s="55"/>
      <c r="L50" s="55"/>
      <c r="M50" s="55"/>
      <c r="N50" s="55"/>
      <c r="O50" s="43"/>
      <c r="P50" s="43"/>
      <c r="Q50" s="27">
        <v>6427.32766436551</v>
      </c>
      <c r="R50" s="27">
        <v>2000</v>
      </c>
      <c r="S50" s="27">
        <f t="shared" si="0"/>
        <v>35021.2611050394</v>
      </c>
      <c r="T50" s="13"/>
    </row>
    <row r="51" spans="1:20">
      <c r="A51" s="3">
        <v>49</v>
      </c>
      <c r="B51" s="5" t="s">
        <v>73</v>
      </c>
      <c r="C51" s="54">
        <v>49777.1665864424</v>
      </c>
      <c r="D51" s="43"/>
      <c r="E51" s="55">
        <v>150</v>
      </c>
      <c r="F51" s="55"/>
      <c r="G51" s="55"/>
      <c r="H51" s="55"/>
      <c r="I51" s="55"/>
      <c r="J51" s="60">
        <v>900</v>
      </c>
      <c r="K51" s="55"/>
      <c r="L51" s="55"/>
      <c r="M51" s="55"/>
      <c r="N51" s="55"/>
      <c r="O51" s="43"/>
      <c r="P51" s="43"/>
      <c r="Q51" s="27">
        <v>31819.32</v>
      </c>
      <c r="R51" s="27">
        <v>2500</v>
      </c>
      <c r="S51" s="27">
        <f t="shared" si="0"/>
        <v>80146.4865864424</v>
      </c>
      <c r="T51" s="13"/>
    </row>
    <row r="52" spans="1:20">
      <c r="A52" s="3">
        <v>50</v>
      </c>
      <c r="B52" s="82" t="s">
        <v>74</v>
      </c>
      <c r="C52" s="54">
        <v>19062.5945297941</v>
      </c>
      <c r="D52" s="43"/>
      <c r="E52" s="55">
        <v>150</v>
      </c>
      <c r="F52" s="55"/>
      <c r="G52" s="55"/>
      <c r="H52" s="55"/>
      <c r="I52" s="55"/>
      <c r="J52" s="60"/>
      <c r="K52" s="55"/>
      <c r="L52" s="55"/>
      <c r="M52" s="55"/>
      <c r="N52" s="55"/>
      <c r="O52" s="43"/>
      <c r="P52" s="43"/>
      <c r="Q52" s="27">
        <v>-6002.99360489021</v>
      </c>
      <c r="R52" s="27">
        <v>2000</v>
      </c>
      <c r="S52" s="27">
        <f t="shared" si="0"/>
        <v>11209.6009249039</v>
      </c>
      <c r="T52" s="13"/>
    </row>
    <row r="53" spans="1:20">
      <c r="A53" s="3">
        <v>51</v>
      </c>
      <c r="B53" s="82" t="s">
        <v>75</v>
      </c>
      <c r="C53" s="54">
        <v>34404.2674954516</v>
      </c>
      <c r="D53" s="43"/>
      <c r="E53" s="55"/>
      <c r="F53" s="55"/>
      <c r="G53" s="55"/>
      <c r="H53" s="55"/>
      <c r="I53" s="55"/>
      <c r="J53" s="60">
        <v>675</v>
      </c>
      <c r="K53" s="55"/>
      <c r="L53" s="55"/>
      <c r="M53" s="55"/>
      <c r="N53" s="55"/>
      <c r="O53" s="43"/>
      <c r="P53" s="43"/>
      <c r="Q53" s="27">
        <v>19393.6705012822</v>
      </c>
      <c r="R53" s="27">
        <v>2000</v>
      </c>
      <c r="S53" s="27">
        <f t="shared" si="0"/>
        <v>52472.9379967338</v>
      </c>
      <c r="T53" s="13"/>
    </row>
    <row r="54" spans="1:20">
      <c r="A54" s="3">
        <v>52</v>
      </c>
      <c r="B54" s="82" t="s">
        <v>76</v>
      </c>
      <c r="C54" s="54">
        <v>32380.3401563029</v>
      </c>
      <c r="D54" s="43"/>
      <c r="E54" s="55">
        <v>150</v>
      </c>
      <c r="F54" s="55">
        <v>300</v>
      </c>
      <c r="G54" s="55"/>
      <c r="H54" s="55"/>
      <c r="I54" s="55">
        <v>4000</v>
      </c>
      <c r="J54" s="60"/>
      <c r="K54" s="55"/>
      <c r="L54" s="55"/>
      <c r="M54" s="55"/>
      <c r="N54" s="55"/>
      <c r="O54" s="43">
        <v>400</v>
      </c>
      <c r="P54" s="43"/>
      <c r="Q54" s="27">
        <v>18033.0386912704</v>
      </c>
      <c r="R54" s="27">
        <v>2200</v>
      </c>
      <c r="S54" s="27">
        <f t="shared" si="0"/>
        <v>53063.3788475733</v>
      </c>
      <c r="T54" s="13"/>
    </row>
    <row r="55" spans="1:20">
      <c r="A55" s="3">
        <v>53</v>
      </c>
      <c r="B55" s="82" t="s">
        <v>77</v>
      </c>
      <c r="C55" s="54">
        <v>32827.9692285536</v>
      </c>
      <c r="D55" s="43"/>
      <c r="E55" s="55"/>
      <c r="F55" s="55"/>
      <c r="G55" s="55">
        <v>4800</v>
      </c>
      <c r="H55" s="55">
        <v>1500</v>
      </c>
      <c r="I55" s="55">
        <v>4000</v>
      </c>
      <c r="J55" s="60">
        <v>1800</v>
      </c>
      <c r="K55" s="55">
        <v>6000</v>
      </c>
      <c r="L55" s="55">
        <v>200</v>
      </c>
      <c r="M55" s="55">
        <v>200</v>
      </c>
      <c r="N55" s="55">
        <v>200</v>
      </c>
      <c r="O55" s="43"/>
      <c r="P55" s="43"/>
      <c r="Q55" s="27">
        <v>37082.202230305</v>
      </c>
      <c r="R55" s="27">
        <v>3000</v>
      </c>
      <c r="S55" s="27">
        <f t="shared" si="0"/>
        <v>85610.1714588586</v>
      </c>
      <c r="T55" s="13"/>
    </row>
    <row r="56" spans="1:20">
      <c r="A56" s="3">
        <v>54</v>
      </c>
      <c r="B56" s="82" t="s">
        <v>78</v>
      </c>
      <c r="C56" s="54">
        <v>40316.1325863906</v>
      </c>
      <c r="D56" s="43"/>
      <c r="E56" s="55">
        <v>300</v>
      </c>
      <c r="F56" s="55"/>
      <c r="G56" s="55"/>
      <c r="H56" s="55"/>
      <c r="I56" s="55"/>
      <c r="J56" s="60"/>
      <c r="K56" s="55"/>
      <c r="L56" s="55"/>
      <c r="M56" s="55"/>
      <c r="N56" s="55"/>
      <c r="O56" s="43"/>
      <c r="P56" s="43"/>
      <c r="Q56" s="27">
        <v>5840.76647124305</v>
      </c>
      <c r="R56" s="27">
        <v>2000</v>
      </c>
      <c r="S56" s="27">
        <f t="shared" si="0"/>
        <v>44456.8990576337</v>
      </c>
      <c r="T56" s="13"/>
    </row>
    <row r="57" spans="1:20">
      <c r="A57" s="3">
        <v>55</v>
      </c>
      <c r="B57" s="82" t="s">
        <v>79</v>
      </c>
      <c r="C57" s="54">
        <v>34534.5792741532</v>
      </c>
      <c r="D57" s="43"/>
      <c r="E57" s="55">
        <v>150</v>
      </c>
      <c r="F57" s="55"/>
      <c r="G57" s="55"/>
      <c r="H57" s="55"/>
      <c r="I57" s="55"/>
      <c r="J57" s="60"/>
      <c r="K57" s="55"/>
      <c r="L57" s="55"/>
      <c r="M57" s="55">
        <v>200</v>
      </c>
      <c r="N57" s="55"/>
      <c r="O57" s="43"/>
      <c r="P57" s="43"/>
      <c r="Q57" s="27">
        <v>-2165.39254123318</v>
      </c>
      <c r="R57" s="27">
        <v>2000</v>
      </c>
      <c r="S57" s="27">
        <f t="shared" si="0"/>
        <v>30719.18673292</v>
      </c>
      <c r="T57" s="13"/>
    </row>
    <row r="58" spans="1:20">
      <c r="A58" s="3">
        <v>56</v>
      </c>
      <c r="B58" s="82" t="s">
        <v>80</v>
      </c>
      <c r="C58" s="54">
        <v>25758.0200264291</v>
      </c>
      <c r="D58" s="43"/>
      <c r="E58" s="55"/>
      <c r="F58" s="55"/>
      <c r="G58" s="55"/>
      <c r="H58" s="55"/>
      <c r="I58" s="55"/>
      <c r="J58" s="60"/>
      <c r="K58" s="55"/>
      <c r="L58" s="55"/>
      <c r="M58" s="55"/>
      <c r="N58" s="55"/>
      <c r="O58" s="43"/>
      <c r="P58" s="43"/>
      <c r="Q58" s="27">
        <v>24611.1781690677</v>
      </c>
      <c r="R58" s="27">
        <v>2000</v>
      </c>
      <c r="S58" s="27">
        <f t="shared" si="0"/>
        <v>48369.1981954968</v>
      </c>
      <c r="T58" s="13"/>
    </row>
    <row r="59" spans="1:20">
      <c r="A59" s="3">
        <v>57</v>
      </c>
      <c r="B59" s="82" t="s">
        <v>81</v>
      </c>
      <c r="C59" s="54">
        <v>30103.7227372274</v>
      </c>
      <c r="D59" s="43"/>
      <c r="E59" s="55">
        <v>150</v>
      </c>
      <c r="F59" s="55"/>
      <c r="G59" s="55"/>
      <c r="H59" s="55"/>
      <c r="I59" s="55"/>
      <c r="J59" s="60"/>
      <c r="K59" s="55"/>
      <c r="L59" s="55"/>
      <c r="M59" s="55"/>
      <c r="N59" s="55"/>
      <c r="O59" s="43"/>
      <c r="P59" s="43"/>
      <c r="Q59" s="27">
        <v>4911.99123115046</v>
      </c>
      <c r="R59" s="27">
        <v>2000</v>
      </c>
      <c r="S59" s="27">
        <f t="shared" si="0"/>
        <v>33165.7139683779</v>
      </c>
      <c r="T59" s="13"/>
    </row>
    <row r="60" spans="1:20">
      <c r="A60" s="3">
        <v>58</v>
      </c>
      <c r="B60" s="82" t="s">
        <v>82</v>
      </c>
      <c r="C60" s="54">
        <v>33871.0431826115</v>
      </c>
      <c r="D60" s="43"/>
      <c r="E60" s="55"/>
      <c r="F60" s="55"/>
      <c r="G60" s="55">
        <v>2400</v>
      </c>
      <c r="H60" s="55"/>
      <c r="I60" s="55"/>
      <c r="J60" s="60">
        <v>180</v>
      </c>
      <c r="K60" s="55"/>
      <c r="L60" s="55">
        <v>200</v>
      </c>
      <c r="M60" s="55"/>
      <c r="N60" s="55"/>
      <c r="O60" s="43"/>
      <c r="P60" s="43"/>
      <c r="Q60" s="27">
        <v>51571.4523753867</v>
      </c>
      <c r="R60" s="27">
        <v>2000</v>
      </c>
      <c r="S60" s="27">
        <f t="shared" si="0"/>
        <v>86222.4955579982</v>
      </c>
      <c r="T60" s="13"/>
    </row>
    <row r="61" spans="1:20">
      <c r="A61" s="3">
        <v>59</v>
      </c>
      <c r="B61" s="82" t="s">
        <v>83</v>
      </c>
      <c r="C61" s="54">
        <v>35749.9373663794</v>
      </c>
      <c r="D61" s="43"/>
      <c r="E61" s="55">
        <v>150</v>
      </c>
      <c r="F61" s="55"/>
      <c r="G61" s="55"/>
      <c r="H61" s="55"/>
      <c r="I61" s="55"/>
      <c r="J61" s="60"/>
      <c r="K61" s="55"/>
      <c r="L61" s="55"/>
      <c r="M61" s="55"/>
      <c r="N61" s="55"/>
      <c r="O61" s="43"/>
      <c r="P61" s="43"/>
      <c r="Q61" s="27">
        <v>23574.1675724125</v>
      </c>
      <c r="R61" s="27">
        <v>2000</v>
      </c>
      <c r="S61" s="27">
        <f t="shared" si="0"/>
        <v>57474.1049387919</v>
      </c>
      <c r="T61" s="13"/>
    </row>
    <row r="62" spans="1:20">
      <c r="A62" s="3">
        <v>60</v>
      </c>
      <c r="B62" s="82" t="s">
        <v>84</v>
      </c>
      <c r="C62" s="54">
        <v>22241.6239667025</v>
      </c>
      <c r="D62" s="43"/>
      <c r="E62" s="55"/>
      <c r="F62" s="55"/>
      <c r="G62" s="55"/>
      <c r="H62" s="55"/>
      <c r="I62" s="55"/>
      <c r="J62" s="60"/>
      <c r="K62" s="55"/>
      <c r="L62" s="55"/>
      <c r="M62" s="55"/>
      <c r="N62" s="55"/>
      <c r="O62" s="43"/>
      <c r="P62" s="43"/>
      <c r="Q62" s="27">
        <v>-11099.2645907448</v>
      </c>
      <c r="R62" s="27">
        <v>2000</v>
      </c>
      <c r="S62" s="27">
        <f t="shared" si="0"/>
        <v>9142.3593759577</v>
      </c>
      <c r="T62" s="13"/>
    </row>
    <row r="63" spans="1:20">
      <c r="A63" s="3">
        <v>61</v>
      </c>
      <c r="B63" s="82" t="s">
        <v>85</v>
      </c>
      <c r="C63" s="54">
        <v>38963.921291751</v>
      </c>
      <c r="D63" s="43"/>
      <c r="E63" s="55"/>
      <c r="F63" s="55"/>
      <c r="G63" s="55"/>
      <c r="H63" s="55"/>
      <c r="I63" s="55"/>
      <c r="J63" s="60"/>
      <c r="K63" s="55"/>
      <c r="L63" s="55"/>
      <c r="M63" s="55"/>
      <c r="N63" s="55"/>
      <c r="O63" s="43"/>
      <c r="P63" s="43"/>
      <c r="Q63" s="27">
        <v>22374.4518650529</v>
      </c>
      <c r="R63" s="27">
        <v>2000</v>
      </c>
      <c r="S63" s="27">
        <f t="shared" si="0"/>
        <v>59338.3731568039</v>
      </c>
      <c r="T63" s="13"/>
    </row>
    <row r="64" spans="1:20">
      <c r="A64" s="3">
        <v>62</v>
      </c>
      <c r="B64" s="82" t="s">
        <v>86</v>
      </c>
      <c r="C64" s="54">
        <v>30058.7205084062</v>
      </c>
      <c r="D64" s="43"/>
      <c r="E64" s="55">
        <v>150</v>
      </c>
      <c r="F64" s="55"/>
      <c r="G64" s="55"/>
      <c r="H64" s="55"/>
      <c r="I64" s="55">
        <v>4000</v>
      </c>
      <c r="J64" s="60"/>
      <c r="K64" s="55"/>
      <c r="L64" s="55"/>
      <c r="M64" s="55"/>
      <c r="N64" s="55"/>
      <c r="O64" s="43"/>
      <c r="P64" s="43"/>
      <c r="Q64" s="27">
        <v>19131.5905227297</v>
      </c>
      <c r="R64" s="27">
        <v>2300</v>
      </c>
      <c r="S64" s="27">
        <f t="shared" si="0"/>
        <v>51040.3110311359</v>
      </c>
      <c r="T64" s="13"/>
    </row>
    <row r="65" spans="1:20">
      <c r="A65" s="3">
        <v>63</v>
      </c>
      <c r="B65" s="82" t="s">
        <v>87</v>
      </c>
      <c r="C65" s="54">
        <v>21015.1011536676</v>
      </c>
      <c r="D65" s="43"/>
      <c r="E65" s="55"/>
      <c r="F65" s="55"/>
      <c r="G65" s="55"/>
      <c r="H65" s="55"/>
      <c r="I65" s="55"/>
      <c r="J65" s="60"/>
      <c r="K65" s="55"/>
      <c r="L65" s="55"/>
      <c r="M65" s="55"/>
      <c r="N65" s="55"/>
      <c r="O65" s="43"/>
      <c r="P65" s="43"/>
      <c r="Q65" s="27">
        <v>-6454.60033677193</v>
      </c>
      <c r="R65" s="27">
        <v>2000</v>
      </c>
      <c r="S65" s="27">
        <f t="shared" si="0"/>
        <v>12560.5008168957</v>
      </c>
      <c r="T65" s="13"/>
    </row>
    <row r="66" spans="1:20">
      <c r="A66" s="3">
        <v>64</v>
      </c>
      <c r="B66" s="82" t="s">
        <v>88</v>
      </c>
      <c r="C66" s="54">
        <v>30406.2600823278</v>
      </c>
      <c r="D66" s="43"/>
      <c r="E66" s="55"/>
      <c r="F66" s="55"/>
      <c r="G66" s="55"/>
      <c r="H66" s="55"/>
      <c r="I66" s="55"/>
      <c r="J66" s="60"/>
      <c r="K66" s="55"/>
      <c r="L66" s="55"/>
      <c r="M66" s="55"/>
      <c r="N66" s="55"/>
      <c r="O66" s="43"/>
      <c r="P66" s="43"/>
      <c r="Q66" s="27">
        <v>58374.9057533056</v>
      </c>
      <c r="R66" s="27">
        <v>2000</v>
      </c>
      <c r="S66" s="27">
        <f t="shared" si="0"/>
        <v>86781.1658356334</v>
      </c>
      <c r="T66" s="13"/>
    </row>
    <row r="67" spans="1:20">
      <c r="A67" s="3">
        <v>65</v>
      </c>
      <c r="B67" s="82" t="s">
        <v>89</v>
      </c>
      <c r="C67" s="54">
        <v>33959.2575680871</v>
      </c>
      <c r="D67" s="43"/>
      <c r="E67" s="55">
        <v>300</v>
      </c>
      <c r="F67" s="55"/>
      <c r="G67" s="55"/>
      <c r="H67" s="55"/>
      <c r="I67" s="55">
        <v>8000</v>
      </c>
      <c r="J67" s="60"/>
      <c r="K67" s="55">
        <v>6000</v>
      </c>
      <c r="L67" s="55">
        <v>200</v>
      </c>
      <c r="M67" s="55"/>
      <c r="N67" s="55"/>
      <c r="O67" s="43"/>
      <c r="P67" s="43"/>
      <c r="Q67" s="27">
        <v>59936.0870027911</v>
      </c>
      <c r="R67" s="27">
        <v>3000</v>
      </c>
      <c r="S67" s="27">
        <f t="shared" ref="S67:S112" si="1">C67+D67+E67+F67+G67+H67+I67+J67+K67+L67+M67+N67+O67+P67+Q67-R67</f>
        <v>105395.344570878</v>
      </c>
      <c r="T67" s="13"/>
    </row>
    <row r="68" spans="1:20">
      <c r="A68" s="3">
        <v>66</v>
      </c>
      <c r="B68" s="82" t="s">
        <v>90</v>
      </c>
      <c r="C68" s="54">
        <v>42039.234387615</v>
      </c>
      <c r="D68" s="43"/>
      <c r="E68" s="55">
        <v>150</v>
      </c>
      <c r="F68" s="55"/>
      <c r="G68" s="55"/>
      <c r="H68" s="55">
        <v>1500</v>
      </c>
      <c r="I68" s="55">
        <v>6000</v>
      </c>
      <c r="J68" s="60">
        <v>3600</v>
      </c>
      <c r="K68" s="55">
        <v>6000</v>
      </c>
      <c r="L68" s="55"/>
      <c r="M68" s="55">
        <v>200</v>
      </c>
      <c r="N68" s="55"/>
      <c r="O68" s="43"/>
      <c r="P68" s="43"/>
      <c r="Q68" s="27">
        <v>49066.7108906262</v>
      </c>
      <c r="R68" s="27">
        <v>2000</v>
      </c>
      <c r="S68" s="27">
        <f t="shared" si="1"/>
        <v>106555.945278241</v>
      </c>
      <c r="T68" s="13"/>
    </row>
    <row r="69" spans="1:20">
      <c r="A69" s="3">
        <v>67</v>
      </c>
      <c r="B69" s="82" t="s">
        <v>91</v>
      </c>
      <c r="C69" s="54">
        <v>25113.2964804871</v>
      </c>
      <c r="D69" s="43"/>
      <c r="E69" s="55"/>
      <c r="F69" s="55"/>
      <c r="G69" s="55"/>
      <c r="H69" s="55"/>
      <c r="I69" s="55"/>
      <c r="J69" s="60"/>
      <c r="K69" s="55"/>
      <c r="L69" s="55"/>
      <c r="M69" s="55"/>
      <c r="N69" s="55"/>
      <c r="O69" s="43"/>
      <c r="P69" s="43"/>
      <c r="Q69" s="27">
        <v>-3203.53187254826</v>
      </c>
      <c r="R69" s="27">
        <v>1900</v>
      </c>
      <c r="S69" s="27">
        <f t="shared" si="1"/>
        <v>20009.7646079388</v>
      </c>
      <c r="T69" s="13"/>
    </row>
    <row r="70" spans="1:20">
      <c r="A70" s="3">
        <v>68</v>
      </c>
      <c r="B70" s="82" t="s">
        <v>92</v>
      </c>
      <c r="C70" s="54">
        <v>24956.8248488466</v>
      </c>
      <c r="D70" s="43"/>
      <c r="E70" s="55"/>
      <c r="F70" s="55"/>
      <c r="G70" s="55"/>
      <c r="H70" s="55"/>
      <c r="I70" s="55"/>
      <c r="J70" s="60"/>
      <c r="K70" s="55"/>
      <c r="L70" s="55">
        <v>200</v>
      </c>
      <c r="M70" s="55"/>
      <c r="N70" s="55"/>
      <c r="O70" s="43"/>
      <c r="P70" s="43"/>
      <c r="Q70" s="27">
        <v>20453.529558073</v>
      </c>
      <c r="R70" s="27">
        <v>2300</v>
      </c>
      <c r="S70" s="27">
        <f t="shared" si="1"/>
        <v>43310.3544069196</v>
      </c>
      <c r="T70" s="13"/>
    </row>
    <row r="71" spans="1:20">
      <c r="A71" s="3">
        <v>69</v>
      </c>
      <c r="B71" s="82" t="s">
        <v>93</v>
      </c>
      <c r="C71" s="54">
        <v>19956.078263484</v>
      </c>
      <c r="D71" s="43"/>
      <c r="E71" s="55">
        <v>150</v>
      </c>
      <c r="F71" s="55"/>
      <c r="G71" s="55"/>
      <c r="H71" s="55"/>
      <c r="I71" s="55">
        <v>4000</v>
      </c>
      <c r="J71" s="60">
        <v>1800</v>
      </c>
      <c r="K71" s="55">
        <v>7000</v>
      </c>
      <c r="L71" s="55">
        <v>200</v>
      </c>
      <c r="M71" s="55">
        <v>200</v>
      </c>
      <c r="N71" s="55">
        <v>200</v>
      </c>
      <c r="O71" s="43"/>
      <c r="P71" s="43"/>
      <c r="Q71" s="27">
        <v>20452.670078973</v>
      </c>
      <c r="R71" s="27">
        <v>2000</v>
      </c>
      <c r="S71" s="27">
        <f t="shared" si="1"/>
        <v>51958.748342457</v>
      </c>
      <c r="T71" s="13"/>
    </row>
    <row r="72" spans="1:20">
      <c r="A72" s="3">
        <v>70</v>
      </c>
      <c r="B72" s="82" t="s">
        <v>94</v>
      </c>
      <c r="C72" s="54">
        <v>52862.5490795564</v>
      </c>
      <c r="D72" s="43"/>
      <c r="E72" s="55"/>
      <c r="F72" s="55"/>
      <c r="G72" s="55"/>
      <c r="H72" s="55">
        <v>1500</v>
      </c>
      <c r="I72" s="55"/>
      <c r="J72" s="60">
        <v>1575</v>
      </c>
      <c r="K72" s="55">
        <v>6000</v>
      </c>
      <c r="L72" s="55">
        <v>200</v>
      </c>
      <c r="M72" s="55"/>
      <c r="N72" s="55"/>
      <c r="O72" s="43"/>
      <c r="P72" s="43">
        <v>1500</v>
      </c>
      <c r="Q72" s="27">
        <v>27968.5420992832</v>
      </c>
      <c r="R72" s="27">
        <v>2000</v>
      </c>
      <c r="S72" s="27">
        <f t="shared" si="1"/>
        <v>89606.0911788396</v>
      </c>
      <c r="T72" s="13"/>
    </row>
    <row r="73" spans="1:20">
      <c r="A73" s="3">
        <v>71</v>
      </c>
      <c r="B73" s="82" t="s">
        <v>95</v>
      </c>
      <c r="C73" s="54">
        <v>30312.7843883751</v>
      </c>
      <c r="D73" s="43"/>
      <c r="E73" s="55"/>
      <c r="F73" s="55"/>
      <c r="G73" s="55"/>
      <c r="H73" s="55">
        <v>1500</v>
      </c>
      <c r="I73" s="55"/>
      <c r="J73" s="60">
        <v>2600</v>
      </c>
      <c r="K73" s="55">
        <v>6000</v>
      </c>
      <c r="L73" s="55">
        <v>800</v>
      </c>
      <c r="M73" s="55"/>
      <c r="N73" s="55"/>
      <c r="O73" s="43"/>
      <c r="P73" s="43"/>
      <c r="Q73" s="27">
        <v>22458.3042641765</v>
      </c>
      <c r="R73" s="27">
        <v>2000</v>
      </c>
      <c r="S73" s="27">
        <f t="shared" si="1"/>
        <v>61671.0886525516</v>
      </c>
      <c r="T73" s="13"/>
    </row>
    <row r="74" spans="1:20">
      <c r="A74" s="3">
        <v>72</v>
      </c>
      <c r="B74" s="82" t="s">
        <v>96</v>
      </c>
      <c r="C74" s="54">
        <v>38224.9615311597</v>
      </c>
      <c r="D74" s="43"/>
      <c r="E74" s="55"/>
      <c r="F74" s="55"/>
      <c r="G74" s="55"/>
      <c r="H74" s="55"/>
      <c r="I74" s="55"/>
      <c r="J74" s="60"/>
      <c r="K74" s="55"/>
      <c r="L74" s="55"/>
      <c r="M74" s="55"/>
      <c r="N74" s="55"/>
      <c r="O74" s="43"/>
      <c r="P74" s="43"/>
      <c r="Q74" s="27">
        <v>46436.3207686956</v>
      </c>
      <c r="R74" s="27">
        <v>2000</v>
      </c>
      <c r="S74" s="27">
        <f t="shared" si="1"/>
        <v>82661.2822998553</v>
      </c>
      <c r="T74" s="13"/>
    </row>
    <row r="75" spans="1:20">
      <c r="A75" s="3">
        <v>73</v>
      </c>
      <c r="B75" s="82" t="s">
        <v>97</v>
      </c>
      <c r="C75" s="54">
        <v>19191.426401348</v>
      </c>
      <c r="D75" s="43"/>
      <c r="E75" s="55"/>
      <c r="F75" s="55"/>
      <c r="G75" s="55"/>
      <c r="H75" s="55"/>
      <c r="I75" s="55"/>
      <c r="J75" s="60">
        <v>2250</v>
      </c>
      <c r="K75" s="55"/>
      <c r="L75" s="55">
        <v>200</v>
      </c>
      <c r="M75" s="55"/>
      <c r="N75" s="55"/>
      <c r="O75" s="43"/>
      <c r="P75" s="43"/>
      <c r="Q75" s="27">
        <v>-6055.97132332852</v>
      </c>
      <c r="R75" s="27">
        <v>2000</v>
      </c>
      <c r="S75" s="27">
        <f t="shared" si="1"/>
        <v>13585.4550780195</v>
      </c>
      <c r="T75" s="13"/>
    </row>
    <row r="76" spans="1:20">
      <c r="A76" s="3">
        <v>74</v>
      </c>
      <c r="B76" s="82" t="s">
        <v>98</v>
      </c>
      <c r="C76" s="54">
        <v>39271.5845142301</v>
      </c>
      <c r="D76" s="43"/>
      <c r="E76" s="55">
        <v>150</v>
      </c>
      <c r="F76" s="55"/>
      <c r="G76" s="55"/>
      <c r="H76" s="55"/>
      <c r="I76" s="55">
        <v>4000</v>
      </c>
      <c r="J76" s="60">
        <v>3150</v>
      </c>
      <c r="K76" s="55">
        <v>3000</v>
      </c>
      <c r="L76" s="55"/>
      <c r="M76" s="55"/>
      <c r="N76" s="55"/>
      <c r="O76" s="43"/>
      <c r="P76" s="43"/>
      <c r="Q76" s="27">
        <v>39676.7620765722</v>
      </c>
      <c r="R76" s="27">
        <v>3000</v>
      </c>
      <c r="S76" s="27">
        <f t="shared" si="1"/>
        <v>86248.3465908023</v>
      </c>
      <c r="T76" s="13"/>
    </row>
    <row r="77" spans="1:20">
      <c r="A77" s="3">
        <v>75</v>
      </c>
      <c r="B77" s="82" t="s">
        <v>99</v>
      </c>
      <c r="C77" s="54">
        <v>35858.0257761285</v>
      </c>
      <c r="D77" s="43"/>
      <c r="E77" s="55">
        <v>150</v>
      </c>
      <c r="F77" s="55"/>
      <c r="G77" s="55"/>
      <c r="H77" s="55"/>
      <c r="I77" s="55"/>
      <c r="J77" s="60"/>
      <c r="K77" s="55"/>
      <c r="L77" s="55"/>
      <c r="M77" s="55"/>
      <c r="N77" s="55"/>
      <c r="O77" s="43"/>
      <c r="P77" s="43"/>
      <c r="Q77" s="27">
        <v>18657.2469381088</v>
      </c>
      <c r="R77" s="27">
        <v>2000</v>
      </c>
      <c r="S77" s="27">
        <f t="shared" si="1"/>
        <v>52665.2727142373</v>
      </c>
      <c r="T77" s="13"/>
    </row>
    <row r="78" spans="1:20">
      <c r="A78" s="3">
        <v>76</v>
      </c>
      <c r="B78" s="82" t="s">
        <v>100</v>
      </c>
      <c r="C78" s="54">
        <v>9651.85049151599</v>
      </c>
      <c r="D78" s="43"/>
      <c r="E78" s="55">
        <v>150</v>
      </c>
      <c r="F78" s="55"/>
      <c r="G78" s="55"/>
      <c r="H78" s="55"/>
      <c r="I78" s="55"/>
      <c r="J78" s="60"/>
      <c r="K78" s="55"/>
      <c r="L78" s="55">
        <v>200</v>
      </c>
      <c r="M78" s="55"/>
      <c r="N78" s="55"/>
      <c r="O78" s="43"/>
      <c r="P78" s="43"/>
      <c r="Q78" s="27">
        <v>-13811.122833172</v>
      </c>
      <c r="R78" s="27">
        <v>1900</v>
      </c>
      <c r="S78" s="27">
        <f t="shared" si="1"/>
        <v>-5709.27234165601</v>
      </c>
      <c r="T78" s="13"/>
    </row>
    <row r="79" spans="1:20">
      <c r="A79" s="3">
        <v>77</v>
      </c>
      <c r="B79" s="82" t="s">
        <v>101</v>
      </c>
      <c r="C79" s="54">
        <v>15139.3361481315</v>
      </c>
      <c r="D79" s="43"/>
      <c r="E79" s="55"/>
      <c r="F79" s="55"/>
      <c r="G79" s="55"/>
      <c r="H79" s="55"/>
      <c r="I79" s="55"/>
      <c r="J79" s="60"/>
      <c r="K79" s="55"/>
      <c r="L79" s="55"/>
      <c r="M79" s="55"/>
      <c r="N79" s="55"/>
      <c r="O79" s="43"/>
      <c r="P79" s="43"/>
      <c r="Q79" s="27">
        <v>-17082.0375026596</v>
      </c>
      <c r="R79" s="27">
        <v>1000</v>
      </c>
      <c r="S79" s="27">
        <f t="shared" si="1"/>
        <v>-2942.7013545281</v>
      </c>
      <c r="T79" s="13"/>
    </row>
    <row r="80" spans="1:20">
      <c r="A80" s="3">
        <v>78</v>
      </c>
      <c r="B80" s="82" t="s">
        <v>102</v>
      </c>
      <c r="C80" s="54">
        <v>26408.6647827065</v>
      </c>
      <c r="D80" s="43"/>
      <c r="E80" s="55"/>
      <c r="F80" s="55"/>
      <c r="G80" s="55"/>
      <c r="H80" s="55">
        <v>1000</v>
      </c>
      <c r="I80" s="55"/>
      <c r="J80" s="60">
        <v>1500</v>
      </c>
      <c r="K80" s="55"/>
      <c r="L80" s="55"/>
      <c r="M80" s="55">
        <v>200</v>
      </c>
      <c r="N80" s="55">
        <v>200</v>
      </c>
      <c r="O80" s="43"/>
      <c r="P80" s="43"/>
      <c r="Q80" s="27">
        <v>18358.1515509801</v>
      </c>
      <c r="R80" s="27">
        <v>2000</v>
      </c>
      <c r="S80" s="27">
        <f t="shared" si="1"/>
        <v>45666.8163336866</v>
      </c>
      <c r="T80" s="13"/>
    </row>
    <row r="81" spans="1:20">
      <c r="A81" s="3">
        <v>79</v>
      </c>
      <c r="B81" s="82" t="s">
        <v>103</v>
      </c>
      <c r="C81" s="54">
        <v>18904.9161526884</v>
      </c>
      <c r="D81" s="43"/>
      <c r="E81" s="55"/>
      <c r="F81" s="55"/>
      <c r="G81" s="55"/>
      <c r="H81" s="55"/>
      <c r="I81" s="55"/>
      <c r="J81" s="60">
        <v>3150</v>
      </c>
      <c r="K81" s="55"/>
      <c r="L81" s="55"/>
      <c r="M81" s="55"/>
      <c r="N81" s="55"/>
      <c r="O81" s="43"/>
      <c r="P81" s="43"/>
      <c r="Q81" s="27">
        <v>-13193.5248355957</v>
      </c>
      <c r="R81" s="27">
        <v>2000</v>
      </c>
      <c r="S81" s="27">
        <f t="shared" si="1"/>
        <v>6861.3913170927</v>
      </c>
      <c r="T81" s="13"/>
    </row>
    <row r="82" spans="1:20">
      <c r="A82" s="3">
        <v>80</v>
      </c>
      <c r="B82" s="82" t="s">
        <v>104</v>
      </c>
      <c r="C82" s="54">
        <v>28418.5321136951</v>
      </c>
      <c r="D82" s="43"/>
      <c r="E82" s="55">
        <v>300</v>
      </c>
      <c r="F82" s="55">
        <v>300</v>
      </c>
      <c r="G82" s="55"/>
      <c r="H82" s="55"/>
      <c r="I82" s="55"/>
      <c r="J82" s="60"/>
      <c r="K82" s="55"/>
      <c r="L82" s="55"/>
      <c r="M82" s="55"/>
      <c r="N82" s="55"/>
      <c r="O82" s="43"/>
      <c r="P82" s="43"/>
      <c r="Q82" s="27">
        <v>39198.1307686957</v>
      </c>
      <c r="R82" s="27">
        <v>3000</v>
      </c>
      <c r="S82" s="27">
        <f t="shared" si="1"/>
        <v>65216.6628823908</v>
      </c>
      <c r="T82" s="13"/>
    </row>
    <row r="83" spans="1:20">
      <c r="A83" s="3">
        <v>81</v>
      </c>
      <c r="B83" s="82" t="s">
        <v>105</v>
      </c>
      <c r="C83" s="54">
        <v>29645.9935005834</v>
      </c>
      <c r="D83" s="43"/>
      <c r="E83" s="55">
        <v>300</v>
      </c>
      <c r="F83" s="55"/>
      <c r="G83" s="55"/>
      <c r="H83" s="55"/>
      <c r="I83" s="55"/>
      <c r="J83" s="60"/>
      <c r="K83" s="55"/>
      <c r="L83" s="55"/>
      <c r="M83" s="55"/>
      <c r="N83" s="55"/>
      <c r="O83" s="43"/>
      <c r="P83" s="43"/>
      <c r="Q83" s="27">
        <v>-19781.7076854104</v>
      </c>
      <c r="R83" s="27">
        <v>2000</v>
      </c>
      <c r="S83" s="27">
        <f t="shared" si="1"/>
        <v>8164.285815173</v>
      </c>
      <c r="T83" s="13"/>
    </row>
    <row r="84" spans="1:20">
      <c r="A84" s="3">
        <v>82</v>
      </c>
      <c r="B84" s="82" t="s">
        <v>106</v>
      </c>
      <c r="C84" s="54">
        <v>19149.068838788</v>
      </c>
      <c r="D84" s="43"/>
      <c r="E84" s="55">
        <v>300</v>
      </c>
      <c r="F84" s="55"/>
      <c r="G84" s="55"/>
      <c r="H84" s="55"/>
      <c r="I84" s="55"/>
      <c r="J84" s="60"/>
      <c r="K84" s="55"/>
      <c r="L84" s="55"/>
      <c r="M84" s="55"/>
      <c r="N84" s="55"/>
      <c r="O84" s="43"/>
      <c r="P84" s="43"/>
      <c r="Q84" s="27">
        <v>-19168.8873422612</v>
      </c>
      <c r="R84" s="27">
        <v>2000</v>
      </c>
      <c r="S84" s="27">
        <f t="shared" si="1"/>
        <v>-1719.8185034732</v>
      </c>
      <c r="T84" s="13"/>
    </row>
    <row r="85" spans="1:20">
      <c r="A85" s="3">
        <v>83</v>
      </c>
      <c r="B85" s="82" t="s">
        <v>107</v>
      </c>
      <c r="C85" s="54">
        <v>56888.0846795373</v>
      </c>
      <c r="D85" s="43"/>
      <c r="E85" s="55"/>
      <c r="F85" s="55"/>
      <c r="G85" s="55"/>
      <c r="H85" s="55">
        <v>1500</v>
      </c>
      <c r="I85" s="55">
        <v>4000</v>
      </c>
      <c r="J85" s="60">
        <v>1800</v>
      </c>
      <c r="K85" s="55">
        <v>7000</v>
      </c>
      <c r="L85" s="55">
        <v>200</v>
      </c>
      <c r="M85" s="55">
        <v>200</v>
      </c>
      <c r="N85" s="55">
        <v>200</v>
      </c>
      <c r="O85" s="43"/>
      <c r="P85" s="43"/>
      <c r="Q85" s="27">
        <v>69044.6178411296</v>
      </c>
      <c r="R85" s="27">
        <v>4000</v>
      </c>
      <c r="S85" s="27">
        <f t="shared" si="1"/>
        <v>136832.702520667</v>
      </c>
      <c r="T85" s="13"/>
    </row>
    <row r="86" spans="1:20">
      <c r="A86" s="3">
        <v>84</v>
      </c>
      <c r="B86" s="82" t="s">
        <v>108</v>
      </c>
      <c r="C86" s="54">
        <v>20610.9451323793</v>
      </c>
      <c r="D86" s="43"/>
      <c r="E86" s="55"/>
      <c r="F86" s="55"/>
      <c r="G86" s="55"/>
      <c r="H86" s="55"/>
      <c r="I86" s="55">
        <v>4000</v>
      </c>
      <c r="J86" s="60"/>
      <c r="K86" s="55">
        <v>6000</v>
      </c>
      <c r="L86" s="55">
        <v>800</v>
      </c>
      <c r="M86" s="55">
        <v>200</v>
      </c>
      <c r="N86" s="55">
        <v>200</v>
      </c>
      <c r="O86" s="43"/>
      <c r="P86" s="43"/>
      <c r="Q86" s="27">
        <v>31571.5240152926</v>
      </c>
      <c r="R86" s="27">
        <v>2000</v>
      </c>
      <c r="S86" s="27">
        <f t="shared" si="1"/>
        <v>61382.4691476719</v>
      </c>
      <c r="T86" s="13"/>
    </row>
    <row r="87" spans="1:20">
      <c r="A87" s="3">
        <v>85</v>
      </c>
      <c r="B87" s="82" t="s">
        <v>110</v>
      </c>
      <c r="C87" s="54">
        <v>37799.6150490684</v>
      </c>
      <c r="D87" s="43"/>
      <c r="E87" s="55">
        <v>150</v>
      </c>
      <c r="F87" s="55"/>
      <c r="G87" s="55"/>
      <c r="H87" s="55">
        <v>1500</v>
      </c>
      <c r="I87" s="55"/>
      <c r="J87" s="60">
        <v>1350</v>
      </c>
      <c r="K87" s="55">
        <v>5000</v>
      </c>
      <c r="L87" s="55">
        <v>200</v>
      </c>
      <c r="M87" s="55"/>
      <c r="N87" s="55"/>
      <c r="O87" s="43"/>
      <c r="P87" s="43"/>
      <c r="Q87" s="27">
        <v>17834.4352495357</v>
      </c>
      <c r="R87" s="27">
        <v>2000</v>
      </c>
      <c r="S87" s="27">
        <f t="shared" si="1"/>
        <v>61834.0502986041</v>
      </c>
      <c r="T87" s="13"/>
    </row>
    <row r="88" spans="1:20">
      <c r="A88" s="3">
        <v>86</v>
      </c>
      <c r="B88" s="83" t="s">
        <v>111</v>
      </c>
      <c r="C88" s="62">
        <v>27268.5321136951</v>
      </c>
      <c r="D88" s="45"/>
      <c r="E88" s="63"/>
      <c r="F88" s="63"/>
      <c r="G88" s="63"/>
      <c r="H88" s="63"/>
      <c r="I88" s="63"/>
      <c r="J88" s="70"/>
      <c r="K88" s="63"/>
      <c r="L88" s="63"/>
      <c r="M88" s="63"/>
      <c r="N88" s="63"/>
      <c r="O88" s="45"/>
      <c r="P88" s="45"/>
      <c r="Q88" s="27">
        <v>-2569.72107097769</v>
      </c>
      <c r="R88" s="27">
        <v>3000</v>
      </c>
      <c r="S88" s="27">
        <f t="shared" si="1"/>
        <v>21698.8110427174</v>
      </c>
      <c r="T88" s="39"/>
    </row>
    <row r="89" spans="1:20">
      <c r="A89" s="3">
        <v>87</v>
      </c>
      <c r="B89" s="82" t="s">
        <v>112</v>
      </c>
      <c r="C89" s="54">
        <v>19477.2652370383</v>
      </c>
      <c r="D89" s="43"/>
      <c r="E89" s="55"/>
      <c r="F89" s="55"/>
      <c r="G89" s="55"/>
      <c r="H89" s="55"/>
      <c r="I89" s="55"/>
      <c r="J89" s="60"/>
      <c r="K89" s="55"/>
      <c r="L89" s="55"/>
      <c r="M89" s="55"/>
      <c r="N89" s="55"/>
      <c r="O89" s="43"/>
      <c r="P89" s="43"/>
      <c r="Q89" s="27">
        <v>-8374.79269247217</v>
      </c>
      <c r="R89" s="27">
        <v>2000</v>
      </c>
      <c r="S89" s="27">
        <f t="shared" si="1"/>
        <v>9102.47254456613</v>
      </c>
      <c r="T89" s="39"/>
    </row>
    <row r="90" spans="1:20">
      <c r="A90" s="3">
        <v>88</v>
      </c>
      <c r="B90" s="8" t="s">
        <v>113</v>
      </c>
      <c r="C90" s="64">
        <v>30321.6138447271</v>
      </c>
      <c r="D90" s="46"/>
      <c r="E90" s="65">
        <v>300</v>
      </c>
      <c r="F90" s="65">
        <v>300</v>
      </c>
      <c r="G90" s="65"/>
      <c r="H90" s="65"/>
      <c r="I90" s="65"/>
      <c r="J90" s="71"/>
      <c r="K90" s="65"/>
      <c r="L90" s="65"/>
      <c r="M90" s="65"/>
      <c r="N90" s="65"/>
      <c r="O90" s="46"/>
      <c r="P90" s="46"/>
      <c r="Q90" s="27">
        <v>-18420.66</v>
      </c>
      <c r="R90" s="27">
        <v>2000</v>
      </c>
      <c r="S90" s="27">
        <f t="shared" si="1"/>
        <v>10500.9538447271</v>
      </c>
      <c r="T90" s="13"/>
    </row>
    <row r="91" spans="1:20">
      <c r="A91" s="3">
        <v>89</v>
      </c>
      <c r="B91" s="5" t="s">
        <v>114</v>
      </c>
      <c r="C91" s="54">
        <v>33401.2099791881</v>
      </c>
      <c r="D91" s="43"/>
      <c r="E91" s="55">
        <v>300</v>
      </c>
      <c r="F91" s="55"/>
      <c r="G91" s="55"/>
      <c r="H91" s="55"/>
      <c r="I91" s="55"/>
      <c r="J91" s="60">
        <v>1800</v>
      </c>
      <c r="K91" s="55"/>
      <c r="L91" s="55"/>
      <c r="M91" s="55">
        <v>200</v>
      </c>
      <c r="N91" s="55"/>
      <c r="O91" s="43"/>
      <c r="P91" s="43"/>
      <c r="Q91" s="27">
        <v>-14218.07</v>
      </c>
      <c r="R91" s="27">
        <v>2000</v>
      </c>
      <c r="S91" s="27">
        <f t="shared" si="1"/>
        <v>19483.1399791881</v>
      </c>
      <c r="T91" s="35" t="s">
        <v>204</v>
      </c>
    </row>
    <row r="92" spans="1:20">
      <c r="A92" s="3">
        <v>90</v>
      </c>
      <c r="B92" s="25" t="s">
        <v>167</v>
      </c>
      <c r="C92" s="56">
        <v>0</v>
      </c>
      <c r="D92" s="44">
        <v>2300</v>
      </c>
      <c r="E92" s="57"/>
      <c r="F92" s="57"/>
      <c r="G92" s="57"/>
      <c r="H92" s="57"/>
      <c r="I92" s="57"/>
      <c r="J92" s="61">
        <v>1800</v>
      </c>
      <c r="K92" s="57"/>
      <c r="L92" s="57"/>
      <c r="M92" s="57"/>
      <c r="N92" s="57"/>
      <c r="O92" s="44"/>
      <c r="P92" s="44"/>
      <c r="Q92" s="27">
        <v>900</v>
      </c>
      <c r="R92" s="27">
        <v>1000</v>
      </c>
      <c r="S92" s="27">
        <f t="shared" si="1"/>
        <v>4000</v>
      </c>
      <c r="T92" s="13"/>
    </row>
    <row r="93" spans="1:20">
      <c r="A93" s="3">
        <v>91</v>
      </c>
      <c r="B93" s="8" t="s">
        <v>115</v>
      </c>
      <c r="C93" s="64">
        <v>25875.1321136951</v>
      </c>
      <c r="D93" s="46"/>
      <c r="E93" s="65"/>
      <c r="F93" s="65"/>
      <c r="G93" s="65"/>
      <c r="H93" s="65"/>
      <c r="I93" s="65"/>
      <c r="J93" s="71"/>
      <c r="K93" s="65"/>
      <c r="L93" s="65"/>
      <c r="M93" s="65"/>
      <c r="N93" s="65"/>
      <c r="O93" s="46"/>
      <c r="P93" s="46"/>
      <c r="Q93" s="27">
        <v>-10431.31</v>
      </c>
      <c r="R93" s="27">
        <v>2000</v>
      </c>
      <c r="S93" s="27">
        <f t="shared" si="1"/>
        <v>13443.8221136951</v>
      </c>
      <c r="T93" s="13"/>
    </row>
    <row r="94" spans="1:20">
      <c r="A94" s="3">
        <v>92</v>
      </c>
      <c r="B94" s="83" t="s">
        <v>116</v>
      </c>
      <c r="C94" s="62">
        <v>9221.661631704</v>
      </c>
      <c r="D94" s="45"/>
      <c r="E94" s="63"/>
      <c r="F94" s="63"/>
      <c r="G94" s="63"/>
      <c r="H94" s="63"/>
      <c r="I94" s="63"/>
      <c r="J94" s="70"/>
      <c r="K94" s="63"/>
      <c r="L94" s="63"/>
      <c r="M94" s="63"/>
      <c r="N94" s="63"/>
      <c r="O94" s="45"/>
      <c r="P94" s="45"/>
      <c r="Q94" s="27">
        <v>-13354</v>
      </c>
      <c r="R94" s="27">
        <v>2000</v>
      </c>
      <c r="S94" s="27">
        <f t="shared" si="1"/>
        <v>-6132.338368296</v>
      </c>
      <c r="T94" s="13"/>
    </row>
    <row r="95" spans="1:20">
      <c r="A95" s="3">
        <v>93</v>
      </c>
      <c r="B95" s="83" t="s">
        <v>117</v>
      </c>
      <c r="C95" s="62">
        <v>10498.8883807063</v>
      </c>
      <c r="D95" s="45"/>
      <c r="E95" s="63"/>
      <c r="F95" s="63"/>
      <c r="G95" s="63"/>
      <c r="H95" s="63"/>
      <c r="I95" s="63"/>
      <c r="J95" s="70"/>
      <c r="K95" s="63"/>
      <c r="L95" s="63"/>
      <c r="M95" s="63"/>
      <c r="N95" s="63"/>
      <c r="O95" s="45"/>
      <c r="P95" s="45"/>
      <c r="Q95" s="27">
        <v>-13694</v>
      </c>
      <c r="R95" s="27">
        <v>2000</v>
      </c>
      <c r="S95" s="27">
        <f t="shared" si="1"/>
        <v>-5195.1116192937</v>
      </c>
      <c r="T95" s="13"/>
    </row>
    <row r="96" spans="1:20">
      <c r="A96" s="3">
        <v>94</v>
      </c>
      <c r="B96" s="8" t="s">
        <v>138</v>
      </c>
      <c r="C96" s="64">
        <v>0</v>
      </c>
      <c r="D96" s="46"/>
      <c r="E96" s="65">
        <v>150</v>
      </c>
      <c r="F96" s="65"/>
      <c r="G96" s="65"/>
      <c r="H96" s="65"/>
      <c r="I96" s="65"/>
      <c r="J96" s="71"/>
      <c r="K96" s="65"/>
      <c r="L96" s="65"/>
      <c r="M96" s="65"/>
      <c r="N96" s="65"/>
      <c r="O96" s="46"/>
      <c r="P96" s="46"/>
      <c r="Q96" s="27">
        <v>-5900</v>
      </c>
      <c r="R96" s="27">
        <v>2000</v>
      </c>
      <c r="S96" s="27">
        <f t="shared" si="1"/>
        <v>-7750</v>
      </c>
      <c r="T96" s="13"/>
    </row>
    <row r="97" spans="1:20">
      <c r="A97" s="3">
        <v>95</v>
      </c>
      <c r="B97" s="8" t="s">
        <v>118</v>
      </c>
      <c r="C97" s="64">
        <v>0</v>
      </c>
      <c r="D97" s="46"/>
      <c r="E97" s="65"/>
      <c r="F97" s="65"/>
      <c r="G97" s="65"/>
      <c r="H97" s="65"/>
      <c r="I97" s="65"/>
      <c r="J97" s="71"/>
      <c r="K97" s="65"/>
      <c r="L97" s="65"/>
      <c r="M97" s="65"/>
      <c r="N97" s="65"/>
      <c r="O97" s="46"/>
      <c r="P97" s="46"/>
      <c r="Q97" s="27">
        <v>-10000</v>
      </c>
      <c r="R97" s="27">
        <v>2000</v>
      </c>
      <c r="S97" s="27">
        <f t="shared" si="1"/>
        <v>-12000</v>
      </c>
      <c r="T97" s="13"/>
    </row>
    <row r="98" spans="1:20">
      <c r="A98" s="3">
        <v>96</v>
      </c>
      <c r="B98" s="8" t="s">
        <v>139</v>
      </c>
      <c r="C98" s="64">
        <v>0</v>
      </c>
      <c r="D98" s="46"/>
      <c r="E98" s="65">
        <v>300</v>
      </c>
      <c r="F98" s="65"/>
      <c r="G98" s="65"/>
      <c r="H98" s="65"/>
      <c r="I98" s="65"/>
      <c r="J98" s="71"/>
      <c r="K98" s="65"/>
      <c r="L98" s="65"/>
      <c r="M98" s="65"/>
      <c r="N98" s="65"/>
      <c r="O98" s="46"/>
      <c r="P98" s="46"/>
      <c r="Q98" s="27">
        <v>-4800</v>
      </c>
      <c r="R98" s="27">
        <v>2000</v>
      </c>
      <c r="S98" s="27">
        <f t="shared" si="1"/>
        <v>-6500</v>
      </c>
      <c r="T98" s="13"/>
    </row>
    <row r="99" spans="1:20">
      <c r="A99" s="3">
        <v>97</v>
      </c>
      <c r="B99" s="82" t="s">
        <v>120</v>
      </c>
      <c r="C99" s="54">
        <v>15681.4905618755</v>
      </c>
      <c r="D99" s="43"/>
      <c r="E99" s="55"/>
      <c r="F99" s="55"/>
      <c r="G99" s="55"/>
      <c r="H99" s="55">
        <v>1500</v>
      </c>
      <c r="I99" s="55"/>
      <c r="J99" s="60"/>
      <c r="K99" s="55">
        <v>4000</v>
      </c>
      <c r="L99" s="55"/>
      <c r="M99" s="55"/>
      <c r="N99" s="55"/>
      <c r="O99" s="43"/>
      <c r="P99" s="43"/>
      <c r="Q99" s="27">
        <v>13339.4638215743</v>
      </c>
      <c r="R99" s="27">
        <v>2000</v>
      </c>
      <c r="S99" s="27">
        <f t="shared" si="1"/>
        <v>32520.9543834498</v>
      </c>
      <c r="T99" s="13"/>
    </row>
    <row r="100" spans="1:20">
      <c r="A100" s="3">
        <v>98</v>
      </c>
      <c r="B100" s="5" t="s">
        <v>205</v>
      </c>
      <c r="C100" s="54">
        <v>0</v>
      </c>
      <c r="D100" s="43"/>
      <c r="E100" s="55"/>
      <c r="F100" s="55"/>
      <c r="G100" s="55"/>
      <c r="H100" s="55"/>
      <c r="I100" s="55"/>
      <c r="J100" s="60"/>
      <c r="K100" s="55"/>
      <c r="L100" s="55"/>
      <c r="M100" s="55">
        <v>200</v>
      </c>
      <c r="N100" s="55"/>
      <c r="O100" s="43">
        <v>400</v>
      </c>
      <c r="P100" s="43"/>
      <c r="Q100" s="27">
        <v>0</v>
      </c>
      <c r="R100" s="27">
        <v>1000</v>
      </c>
      <c r="S100" s="27">
        <f t="shared" si="1"/>
        <v>-400</v>
      </c>
      <c r="T100" s="13"/>
    </row>
    <row r="101" spans="1:20">
      <c r="A101" s="3">
        <v>99</v>
      </c>
      <c r="B101" s="25" t="s">
        <v>183</v>
      </c>
      <c r="C101" s="56">
        <v>0</v>
      </c>
      <c r="D101" s="44"/>
      <c r="E101" s="57"/>
      <c r="F101" s="57"/>
      <c r="G101" s="57"/>
      <c r="H101" s="57"/>
      <c r="I101" s="57"/>
      <c r="J101" s="61"/>
      <c r="K101" s="57"/>
      <c r="L101" s="57"/>
      <c r="M101" s="57"/>
      <c r="N101" s="57"/>
      <c r="O101" s="44"/>
      <c r="P101" s="44"/>
      <c r="Q101" s="27">
        <v>1000</v>
      </c>
      <c r="R101" s="27">
        <v>1000</v>
      </c>
      <c r="S101" s="27">
        <f t="shared" si="1"/>
        <v>0</v>
      </c>
      <c r="T101" s="39"/>
    </row>
    <row r="102" spans="1:20">
      <c r="A102" s="3">
        <v>100</v>
      </c>
      <c r="B102" s="25" t="s">
        <v>206</v>
      </c>
      <c r="C102" s="56">
        <v>0</v>
      </c>
      <c r="D102" s="44"/>
      <c r="E102" s="57"/>
      <c r="F102" s="57"/>
      <c r="G102" s="57"/>
      <c r="H102" s="57"/>
      <c r="I102" s="57"/>
      <c r="J102" s="61"/>
      <c r="K102" s="57"/>
      <c r="L102" s="57"/>
      <c r="M102" s="57"/>
      <c r="N102" s="57"/>
      <c r="O102" s="44"/>
      <c r="P102" s="44"/>
      <c r="Q102" s="27">
        <v>0</v>
      </c>
      <c r="R102" s="27">
        <v>1000</v>
      </c>
      <c r="S102" s="27">
        <f t="shared" si="1"/>
        <v>-1000</v>
      </c>
      <c r="T102" s="39"/>
    </row>
    <row r="103" spans="1:20">
      <c r="A103" s="3">
        <v>101</v>
      </c>
      <c r="B103" s="25" t="s">
        <v>207</v>
      </c>
      <c r="C103" s="56">
        <v>0</v>
      </c>
      <c r="D103" s="44"/>
      <c r="E103" s="57"/>
      <c r="F103" s="57"/>
      <c r="G103" s="57"/>
      <c r="H103" s="57"/>
      <c r="I103" s="57"/>
      <c r="J103" s="61"/>
      <c r="K103" s="57"/>
      <c r="L103" s="57"/>
      <c r="M103" s="57"/>
      <c r="N103" s="57"/>
      <c r="O103" s="44"/>
      <c r="P103" s="44"/>
      <c r="Q103" s="27">
        <v>0</v>
      </c>
      <c r="R103" s="27">
        <v>1000</v>
      </c>
      <c r="S103" s="27">
        <f t="shared" si="1"/>
        <v>-1000</v>
      </c>
      <c r="T103" s="39"/>
    </row>
    <row r="104" spans="1:20">
      <c r="A104" s="3">
        <v>102</v>
      </c>
      <c r="B104" s="25" t="s">
        <v>208</v>
      </c>
      <c r="C104" s="56">
        <v>0</v>
      </c>
      <c r="D104" s="44"/>
      <c r="E104" s="57"/>
      <c r="F104" s="57"/>
      <c r="G104" s="57"/>
      <c r="H104" s="57"/>
      <c r="I104" s="57"/>
      <c r="J104" s="61"/>
      <c r="K104" s="57"/>
      <c r="L104" s="57"/>
      <c r="M104" s="57"/>
      <c r="N104" s="57"/>
      <c r="O104" s="44"/>
      <c r="P104" s="44"/>
      <c r="Q104" s="27">
        <v>0</v>
      </c>
      <c r="R104" s="27">
        <v>1000</v>
      </c>
      <c r="S104" s="27">
        <f t="shared" si="1"/>
        <v>-1000</v>
      </c>
      <c r="T104" s="39"/>
    </row>
    <row r="105" spans="1:20">
      <c r="A105" s="3">
        <v>103</v>
      </c>
      <c r="B105" s="8" t="s">
        <v>121</v>
      </c>
      <c r="C105" s="64">
        <v>4344.75535228251</v>
      </c>
      <c r="D105" s="46"/>
      <c r="E105" s="65"/>
      <c r="F105" s="65"/>
      <c r="G105" s="65"/>
      <c r="H105" s="65"/>
      <c r="I105" s="65"/>
      <c r="J105" s="71"/>
      <c r="K105" s="65"/>
      <c r="L105" s="65"/>
      <c r="M105" s="65"/>
      <c r="N105" s="65"/>
      <c r="O105" s="46"/>
      <c r="P105" s="46"/>
      <c r="Q105" s="27">
        <v>40813.41</v>
      </c>
      <c r="R105" s="27">
        <v>0</v>
      </c>
      <c r="S105" s="27">
        <f t="shared" si="1"/>
        <v>45158.1653522825</v>
      </c>
      <c r="T105" s="35" t="s">
        <v>178</v>
      </c>
    </row>
    <row r="106" spans="1:20">
      <c r="A106" s="3">
        <v>104</v>
      </c>
      <c r="B106" s="8" t="s">
        <v>122</v>
      </c>
      <c r="C106" s="64">
        <v>12159.8562488382</v>
      </c>
      <c r="D106" s="46"/>
      <c r="E106" s="65"/>
      <c r="F106" s="65"/>
      <c r="G106" s="65"/>
      <c r="H106" s="65"/>
      <c r="I106" s="65"/>
      <c r="J106" s="71"/>
      <c r="K106" s="65"/>
      <c r="L106" s="65"/>
      <c r="M106" s="65"/>
      <c r="N106" s="65"/>
      <c r="O106" s="46"/>
      <c r="P106" s="46"/>
      <c r="Q106" s="27">
        <v>0</v>
      </c>
      <c r="R106" s="27">
        <v>0</v>
      </c>
      <c r="S106" s="27">
        <f t="shared" si="1"/>
        <v>12159.8562488382</v>
      </c>
      <c r="T106" s="35" t="s">
        <v>178</v>
      </c>
    </row>
    <row r="107" spans="1:20">
      <c r="A107" s="3">
        <v>105</v>
      </c>
      <c r="B107" s="84" t="s">
        <v>124</v>
      </c>
      <c r="C107" s="66">
        <v>13137.5660568475</v>
      </c>
      <c r="D107" s="47"/>
      <c r="E107" s="67"/>
      <c r="F107" s="67"/>
      <c r="G107" s="67"/>
      <c r="H107" s="67"/>
      <c r="I107" s="67"/>
      <c r="J107" s="72"/>
      <c r="K107" s="67"/>
      <c r="L107" s="67"/>
      <c r="M107" s="67"/>
      <c r="N107" s="67"/>
      <c r="O107" s="47"/>
      <c r="P107" s="47"/>
      <c r="Q107" s="27">
        <v>-994.714539710145</v>
      </c>
      <c r="R107" s="27">
        <v>0</v>
      </c>
      <c r="S107" s="27">
        <f t="shared" si="1"/>
        <v>12142.8515171374</v>
      </c>
      <c r="T107" s="35"/>
    </row>
    <row r="108" spans="1:20">
      <c r="A108" s="3">
        <v>106</v>
      </c>
      <c r="B108" s="8" t="s">
        <v>119</v>
      </c>
      <c r="C108" s="64">
        <v>34439.3321136951</v>
      </c>
      <c r="D108" s="46"/>
      <c r="E108" s="65"/>
      <c r="F108" s="65"/>
      <c r="G108" s="65"/>
      <c r="H108" s="65"/>
      <c r="I108" s="65"/>
      <c r="J108" s="71"/>
      <c r="K108" s="65"/>
      <c r="L108" s="65"/>
      <c r="M108" s="65"/>
      <c r="N108" s="65"/>
      <c r="O108" s="46"/>
      <c r="P108" s="46"/>
      <c r="Q108" s="27">
        <v>-2490.28</v>
      </c>
      <c r="R108" s="27">
        <v>0</v>
      </c>
      <c r="S108" s="27">
        <f t="shared" si="1"/>
        <v>31949.0521136951</v>
      </c>
      <c r="T108" s="35" t="s">
        <v>185</v>
      </c>
    </row>
    <row r="109" spans="1:20">
      <c r="A109" s="3">
        <v>107</v>
      </c>
      <c r="B109" s="9" t="s">
        <v>125</v>
      </c>
      <c r="C109" s="66">
        <v>22598.9250135257</v>
      </c>
      <c r="D109" s="47"/>
      <c r="E109" s="67"/>
      <c r="F109" s="67"/>
      <c r="G109" s="67"/>
      <c r="H109" s="67"/>
      <c r="I109" s="67"/>
      <c r="J109" s="72"/>
      <c r="K109" s="67"/>
      <c r="L109" s="67"/>
      <c r="M109" s="67"/>
      <c r="N109" s="67"/>
      <c r="O109" s="47"/>
      <c r="P109" s="47"/>
      <c r="Q109" s="27">
        <v>1000</v>
      </c>
      <c r="R109" s="27">
        <v>0</v>
      </c>
      <c r="S109" s="27">
        <f t="shared" si="1"/>
        <v>23598.9250135257</v>
      </c>
      <c r="T109" s="35" t="s">
        <v>178</v>
      </c>
    </row>
    <row r="110" spans="1:20">
      <c r="A110" s="3">
        <v>108</v>
      </c>
      <c r="B110" s="82" t="s">
        <v>63</v>
      </c>
      <c r="C110" s="54">
        <v>27468.5321136951</v>
      </c>
      <c r="D110" s="43"/>
      <c r="E110" s="55"/>
      <c r="F110" s="55"/>
      <c r="G110" s="55"/>
      <c r="H110" s="55"/>
      <c r="I110" s="55"/>
      <c r="J110" s="60"/>
      <c r="K110" s="55"/>
      <c r="L110" s="55"/>
      <c r="M110" s="55"/>
      <c r="N110" s="55"/>
      <c r="O110" s="43"/>
      <c r="P110" s="43"/>
      <c r="Q110" s="27">
        <v>33959.3607686957</v>
      </c>
      <c r="R110" s="27">
        <v>0</v>
      </c>
      <c r="S110" s="27">
        <f t="shared" si="1"/>
        <v>61427.8928823908</v>
      </c>
      <c r="T110" s="35" t="s">
        <v>178</v>
      </c>
    </row>
    <row r="111" spans="1:20">
      <c r="A111" s="3">
        <v>109</v>
      </c>
      <c r="B111" s="82" t="s">
        <v>72</v>
      </c>
      <c r="C111" s="54">
        <v>26468.5321136951</v>
      </c>
      <c r="D111" s="43"/>
      <c r="E111" s="55"/>
      <c r="F111" s="55"/>
      <c r="G111" s="55"/>
      <c r="H111" s="55"/>
      <c r="I111" s="55"/>
      <c r="J111" s="60"/>
      <c r="K111" s="55"/>
      <c r="L111" s="55"/>
      <c r="M111" s="55"/>
      <c r="N111" s="55"/>
      <c r="O111" s="43"/>
      <c r="P111" s="43"/>
      <c r="Q111" s="27">
        <v>948.910768695649</v>
      </c>
      <c r="R111" s="27">
        <v>0</v>
      </c>
      <c r="S111" s="27">
        <f t="shared" si="1"/>
        <v>27417.4428823907</v>
      </c>
      <c r="T111" s="35" t="s">
        <v>178</v>
      </c>
    </row>
    <row r="112" spans="1:20">
      <c r="A112" s="3">
        <v>110</v>
      </c>
      <c r="B112" s="82" t="s">
        <v>109</v>
      </c>
      <c r="C112" s="68">
        <v>26368.5321136951</v>
      </c>
      <c r="D112" s="43"/>
      <c r="E112" s="55">
        <v>150</v>
      </c>
      <c r="F112" s="55"/>
      <c r="G112" s="55"/>
      <c r="H112" s="55"/>
      <c r="I112" s="55"/>
      <c r="J112" s="60"/>
      <c r="K112" s="55"/>
      <c r="L112" s="55"/>
      <c r="M112" s="55"/>
      <c r="N112" s="55"/>
      <c r="O112" s="43"/>
      <c r="P112" s="43"/>
      <c r="Q112" s="27">
        <v>12142.6807686956</v>
      </c>
      <c r="R112" s="27">
        <v>0</v>
      </c>
      <c r="S112" s="27">
        <f t="shared" si="1"/>
        <v>38661.2128823907</v>
      </c>
      <c r="T112" s="35" t="s">
        <v>178</v>
      </c>
    </row>
    <row r="113" spans="1:20">
      <c r="A113" s="12" t="s">
        <v>127</v>
      </c>
      <c r="B113" s="13"/>
      <c r="C113" s="69">
        <f t="shared" ref="C113:O113" si="2">SUM(C3:C112)</f>
        <v>2951267.29343795</v>
      </c>
      <c r="D113" s="69">
        <f t="shared" si="2"/>
        <v>8100</v>
      </c>
      <c r="E113" s="69">
        <f t="shared" si="2"/>
        <v>8100</v>
      </c>
      <c r="F113" s="69">
        <f t="shared" si="2"/>
        <v>2700</v>
      </c>
      <c r="G113" s="69">
        <f t="shared" si="2"/>
        <v>7200</v>
      </c>
      <c r="H113" s="69">
        <f t="shared" si="2"/>
        <v>25000</v>
      </c>
      <c r="I113" s="69">
        <f t="shared" si="2"/>
        <v>60000</v>
      </c>
      <c r="J113" s="73">
        <f t="shared" si="2"/>
        <v>46080</v>
      </c>
      <c r="K113" s="69">
        <f t="shared" si="2"/>
        <v>132000</v>
      </c>
      <c r="L113" s="69">
        <f t="shared" si="2"/>
        <v>7200</v>
      </c>
      <c r="M113" s="69">
        <f t="shared" si="2"/>
        <v>3000</v>
      </c>
      <c r="N113" s="69">
        <f t="shared" si="2"/>
        <v>2200</v>
      </c>
      <c r="O113" s="69">
        <f t="shared" si="2"/>
        <v>2000</v>
      </c>
      <c r="P113" s="37"/>
      <c r="Q113" s="38">
        <v>1499612.5014243</v>
      </c>
      <c r="R113" s="38">
        <f>SUM(R3:R109)</f>
        <v>224700</v>
      </c>
      <c r="S113" s="27">
        <f t="shared" ref="S113" si="3">Q113-R113</f>
        <v>1274912.5014243</v>
      </c>
      <c r="T113" s="13"/>
    </row>
  </sheetData>
  <mergeCells count="1">
    <mergeCell ref="A1:T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2016年1月份</vt:lpstr>
      <vt:lpstr>2016年2月</vt:lpstr>
      <vt:lpstr>2016年3月</vt:lpstr>
      <vt:lpstr>2016年4月</vt:lpstr>
      <vt:lpstr>2016年5月份</vt:lpstr>
      <vt:lpstr>2016年6月份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Andy</cp:lastModifiedBy>
  <dcterms:created xsi:type="dcterms:W3CDTF">2012-09-29T02:14:00Z</dcterms:created>
  <cp:lastPrinted>2015-12-29T01:48:00Z</cp:lastPrinted>
  <dcterms:modified xsi:type="dcterms:W3CDTF">2016-07-11T03:58:07Z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